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c grootegast\Winterwesterkwartiertoernooi\editie 7 jaar 2019\"/>
    </mc:Choice>
  </mc:AlternateContent>
  <xr:revisionPtr revIDLastSave="0" documentId="13_ncr:1_{5AA8D3D6-0C6E-4B85-9198-23AA4A9F7D4D}" xr6:coauthVersionLast="40" xr6:coauthVersionMax="40" xr10:uidLastSave="{00000000-0000-0000-0000-000000000000}"/>
  <bookViews>
    <workbookView xWindow="0" yWindow="0" windowWidth="28800" windowHeight="12165" activeTab="3" xr2:uid="{00000000-000D-0000-FFFF-FFFF00000000}"/>
  </bookViews>
  <sheets>
    <sheet name="Namen clubs" sheetId="10" r:id="rId1"/>
    <sheet name="JO7" sheetId="8" r:id="rId2"/>
    <sheet name="JO8-9" sheetId="1" r:id="rId3"/>
    <sheet name="JO10-11" sheetId="2" r:id="rId4"/>
    <sheet name="JO-MO-13" sheetId="3" r:id="rId5"/>
    <sheet name="JO15" sheetId="5" r:id="rId6"/>
    <sheet name="JO17" sheetId="6" r:id="rId7"/>
    <sheet name="MO-17 " sheetId="9" r:id="rId8"/>
    <sheet name="JO-19" sheetId="4" r:id="rId9"/>
  </sheets>
  <definedNames>
    <definedName name="_xlnm._FilterDatabase" localSheetId="0" hidden="1">'Namen clubs'!$A$1:$B$29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1" i="2" l="1"/>
  <c r="M95" i="2"/>
  <c r="C20" i="4" l="1"/>
  <c r="N18" i="4"/>
  <c r="N21" i="4"/>
  <c r="N22" i="4"/>
  <c r="E20" i="4"/>
  <c r="E19" i="4"/>
  <c r="C19" i="4"/>
  <c r="E17" i="4"/>
  <c r="C17" i="4"/>
  <c r="V17" i="4" l="1"/>
  <c r="AA8" i="4" s="1"/>
  <c r="U17" i="4"/>
  <c r="AA6" i="4" s="1"/>
  <c r="P17" i="4"/>
  <c r="N17" i="4"/>
  <c r="V16" i="4"/>
  <c r="AA5" i="4" s="1"/>
  <c r="U16" i="4"/>
  <c r="AA9" i="4" s="1"/>
  <c r="P16" i="4"/>
  <c r="N16" i="4"/>
  <c r="V15" i="4"/>
  <c r="AA7" i="4" s="1"/>
  <c r="U15" i="4"/>
  <c r="AA4" i="4" s="1"/>
  <c r="P15" i="4"/>
  <c r="N15" i="4"/>
  <c r="V23" i="4"/>
  <c r="U23" i="4"/>
  <c r="AC5" i="4" s="1"/>
  <c r="P23" i="4"/>
  <c r="N23" i="4"/>
  <c r="K20" i="4"/>
  <c r="Z9" i="4" s="1"/>
  <c r="J20" i="4"/>
  <c r="Z7" i="4" s="1"/>
  <c r="V22" i="4"/>
  <c r="AC9" i="4" s="1"/>
  <c r="U22" i="4"/>
  <c r="AC4" i="4" s="1"/>
  <c r="P22" i="4"/>
  <c r="K19" i="4"/>
  <c r="Z8" i="4" s="1"/>
  <c r="J19" i="4"/>
  <c r="Z5" i="4" s="1"/>
  <c r="V21" i="4"/>
  <c r="U21" i="4"/>
  <c r="AC8" i="4" s="1"/>
  <c r="P21" i="4"/>
  <c r="K18" i="4"/>
  <c r="J18" i="4"/>
  <c r="Z4" i="4" s="1"/>
  <c r="E18" i="4"/>
  <c r="C18" i="4"/>
  <c r="V20" i="4"/>
  <c r="AB9" i="4" s="1"/>
  <c r="U20" i="4"/>
  <c r="P20" i="4"/>
  <c r="N20" i="4"/>
  <c r="K17" i="4"/>
  <c r="Y9" i="4" s="1"/>
  <c r="J17" i="4"/>
  <c r="Y8" i="4" s="1"/>
  <c r="V19" i="4"/>
  <c r="AB8" i="4" s="1"/>
  <c r="U19" i="4"/>
  <c r="AB4" i="4" s="1"/>
  <c r="P19" i="4"/>
  <c r="N19" i="4"/>
  <c r="K16" i="4"/>
  <c r="J16" i="4"/>
  <c r="Y6" i="4" s="1"/>
  <c r="E16" i="4"/>
  <c r="C16" i="4"/>
  <c r="V18" i="4"/>
  <c r="U18" i="4"/>
  <c r="AB7" i="4" s="1"/>
  <c r="P18" i="4"/>
  <c r="K15" i="4"/>
  <c r="Y5" i="4" s="1"/>
  <c r="J15" i="4"/>
  <c r="Y4" i="4" s="1"/>
  <c r="E15" i="4"/>
  <c r="C15" i="4"/>
  <c r="X9" i="4"/>
  <c r="AE9" i="4" s="1"/>
  <c r="X8" i="4"/>
  <c r="AC7" i="4"/>
  <c r="Y7" i="4"/>
  <c r="X7" i="4"/>
  <c r="AC6" i="4"/>
  <c r="AB6" i="4"/>
  <c r="Z6" i="4"/>
  <c r="X6" i="4"/>
  <c r="AB5" i="4"/>
  <c r="X5" i="4"/>
  <c r="X4" i="4"/>
  <c r="X3" i="4"/>
  <c r="AI7" i="4" l="1"/>
  <c r="AG9" i="4"/>
  <c r="AI4" i="4"/>
  <c r="AE5" i="4"/>
  <c r="AE7" i="4"/>
  <c r="AG5" i="4"/>
  <c r="AD9" i="4"/>
  <c r="AD6" i="4"/>
  <c r="AH5" i="4"/>
  <c r="AI6" i="4"/>
  <c r="AH7" i="4"/>
  <c r="AD4" i="4"/>
  <c r="AD8" i="4"/>
  <c r="AD5" i="4"/>
  <c r="AI5" i="4"/>
  <c r="AD7" i="4"/>
  <c r="AG7" i="4"/>
  <c r="AI8" i="4"/>
  <c r="AH9" i="4"/>
  <c r="AI9" i="4"/>
  <c r="AF4" i="4"/>
  <c r="AH4" i="4"/>
  <c r="AF6" i="4"/>
  <c r="AH6" i="4"/>
  <c r="AF8" i="4"/>
  <c r="AH8" i="4"/>
  <c r="AE4" i="4"/>
  <c r="AG4" i="4"/>
  <c r="AF5" i="4"/>
  <c r="AE6" i="4"/>
  <c r="AG6" i="4"/>
  <c r="AF7" i="4"/>
  <c r="AE8" i="4"/>
  <c r="AG8" i="4"/>
  <c r="AF9" i="4"/>
  <c r="V77" i="5"/>
  <c r="AA76" i="5" s="1"/>
  <c r="U77" i="5"/>
  <c r="P77" i="5"/>
  <c r="K77" i="5"/>
  <c r="AA67" i="5" s="1"/>
  <c r="J77" i="5"/>
  <c r="E77" i="5"/>
  <c r="C77" i="5"/>
  <c r="X76" i="5"/>
  <c r="V76" i="5"/>
  <c r="AA74" i="5" s="1"/>
  <c r="U76" i="5"/>
  <c r="AA77" i="5" s="1"/>
  <c r="K76" i="5"/>
  <c r="AA65" i="5" s="1"/>
  <c r="J76" i="5"/>
  <c r="AA68" i="5" s="1"/>
  <c r="E76" i="5"/>
  <c r="C76" i="5"/>
  <c r="AA75" i="5"/>
  <c r="V75" i="5"/>
  <c r="Z77" i="5" s="1"/>
  <c r="U75" i="5"/>
  <c r="Z75" i="5" s="1"/>
  <c r="K75" i="5"/>
  <c r="Z68" i="5" s="1"/>
  <c r="J75" i="5"/>
  <c r="Z66" i="5" s="1"/>
  <c r="E75" i="5"/>
  <c r="C75" i="5"/>
  <c r="V74" i="5"/>
  <c r="Z76" i="5" s="1"/>
  <c r="U74" i="5"/>
  <c r="Z74" i="5" s="1"/>
  <c r="P74" i="5"/>
  <c r="K74" i="5"/>
  <c r="Z67" i="5" s="1"/>
  <c r="J74" i="5"/>
  <c r="Z65" i="5" s="1"/>
  <c r="E74" i="5"/>
  <c r="C74" i="5"/>
  <c r="X73" i="5"/>
  <c r="V73" i="5"/>
  <c r="Y77" i="5" s="1"/>
  <c r="U73" i="5"/>
  <c r="Y76" i="5" s="1"/>
  <c r="N73" i="5"/>
  <c r="K73" i="5"/>
  <c r="Y68" i="5" s="1"/>
  <c r="J73" i="5"/>
  <c r="Y67" i="5" s="1"/>
  <c r="E73" i="5"/>
  <c r="C73" i="5"/>
  <c r="V72" i="5"/>
  <c r="Y75" i="5" s="1"/>
  <c r="U72" i="5"/>
  <c r="N72" i="5"/>
  <c r="K72" i="5"/>
  <c r="Y66" i="5" s="1"/>
  <c r="J72" i="5"/>
  <c r="Y65" i="5" s="1"/>
  <c r="E72" i="5"/>
  <c r="C72" i="5"/>
  <c r="X68" i="5"/>
  <c r="M50" i="5" s="1"/>
  <c r="X67" i="5"/>
  <c r="M68" i="5" s="1"/>
  <c r="N76" i="5" s="1"/>
  <c r="AA66" i="5"/>
  <c r="X66" i="5"/>
  <c r="M51" i="5" s="1"/>
  <c r="X60" i="5" s="1"/>
  <c r="X65" i="5"/>
  <c r="M67" i="5" s="1"/>
  <c r="X64" i="5"/>
  <c r="V60" i="5"/>
  <c r="U60" i="5"/>
  <c r="AA58" i="5" s="1"/>
  <c r="P60" i="5"/>
  <c r="K60" i="5"/>
  <c r="AA50" i="5" s="1"/>
  <c r="J60" i="5"/>
  <c r="AA49" i="5" s="1"/>
  <c r="E60" i="5"/>
  <c r="C60" i="5"/>
  <c r="AA59" i="5"/>
  <c r="X59" i="5"/>
  <c r="V59" i="5"/>
  <c r="AA57" i="5" s="1"/>
  <c r="U59" i="5"/>
  <c r="AA60" i="5" s="1"/>
  <c r="K59" i="5"/>
  <c r="AA48" i="5" s="1"/>
  <c r="J59" i="5"/>
  <c r="AA51" i="5" s="1"/>
  <c r="E59" i="5"/>
  <c r="C59" i="5"/>
  <c r="V58" i="5"/>
  <c r="Z60" i="5" s="1"/>
  <c r="U58" i="5"/>
  <c r="Z58" i="5" s="1"/>
  <c r="K58" i="5"/>
  <c r="J58" i="5"/>
  <c r="Z49" i="5" s="1"/>
  <c r="E58" i="5"/>
  <c r="C58" i="5"/>
  <c r="V57" i="5"/>
  <c r="Z59" i="5" s="1"/>
  <c r="U57" i="5"/>
  <c r="P57" i="5"/>
  <c r="K57" i="5"/>
  <c r="Z50" i="5" s="1"/>
  <c r="J57" i="5"/>
  <c r="Z48" i="5" s="1"/>
  <c r="E57" i="5"/>
  <c r="C57" i="5"/>
  <c r="X56" i="5"/>
  <c r="V56" i="5"/>
  <c r="Y60" i="5" s="1"/>
  <c r="U56" i="5"/>
  <c r="Y59" i="5" s="1"/>
  <c r="N56" i="5"/>
  <c r="K56" i="5"/>
  <c r="Y51" i="5" s="1"/>
  <c r="J56" i="5"/>
  <c r="Y50" i="5" s="1"/>
  <c r="E56" i="5"/>
  <c r="C56" i="5"/>
  <c r="V55" i="5"/>
  <c r="Y58" i="5" s="1"/>
  <c r="U55" i="5"/>
  <c r="Y57" i="5" s="1"/>
  <c r="K55" i="5"/>
  <c r="Y49" i="5" s="1"/>
  <c r="J55" i="5"/>
  <c r="Y48" i="5" s="1"/>
  <c r="E55" i="5"/>
  <c r="C55" i="5"/>
  <c r="Z51" i="5"/>
  <c r="X51" i="5"/>
  <c r="M30" i="5" s="1"/>
  <c r="X50" i="5"/>
  <c r="M49" i="5" s="1"/>
  <c r="N60" i="5" s="1"/>
  <c r="X49" i="5"/>
  <c r="M65" i="5" s="1"/>
  <c r="P76" i="5" s="1"/>
  <c r="X48" i="5"/>
  <c r="M66" i="5" s="1"/>
  <c r="N77" i="5" s="1"/>
  <c r="X47" i="5"/>
  <c r="N58" i="5" l="1"/>
  <c r="X58" i="5"/>
  <c r="N75" i="5"/>
  <c r="X75" i="5"/>
  <c r="P55" i="5"/>
  <c r="P56" i="5"/>
  <c r="P58" i="5"/>
  <c r="N59" i="5"/>
  <c r="P72" i="5"/>
  <c r="P73" i="5"/>
  <c r="N74" i="5"/>
  <c r="X74" i="5"/>
  <c r="P75" i="5"/>
  <c r="X77" i="5"/>
  <c r="AE49" i="5"/>
  <c r="AE68" i="5"/>
  <c r="AJ9" i="4"/>
  <c r="AJ4" i="4"/>
  <c r="AJ6" i="4"/>
  <c r="AJ7" i="4"/>
  <c r="AJ8" i="4"/>
  <c r="AJ5" i="4"/>
  <c r="AB66" i="5"/>
  <c r="AB65" i="5"/>
  <c r="AB49" i="5"/>
  <c r="AG50" i="5"/>
  <c r="AC65" i="5"/>
  <c r="AD67" i="5"/>
  <c r="AC66" i="5"/>
  <c r="AC76" i="5"/>
  <c r="AD76" i="5"/>
  <c r="AB50" i="5"/>
  <c r="AD51" i="5"/>
  <c r="AB51" i="5"/>
  <c r="AE48" i="5"/>
  <c r="AF51" i="5"/>
  <c r="AG51" i="5"/>
  <c r="AB59" i="5"/>
  <c r="AF66" i="5"/>
  <c r="AD66" i="5"/>
  <c r="AE67" i="5"/>
  <c r="AG76" i="5"/>
  <c r="AE74" i="5"/>
  <c r="AD48" i="5"/>
  <c r="AF50" i="5"/>
  <c r="AC50" i="5"/>
  <c r="AB48" i="5"/>
  <c r="AD50" i="5"/>
  <c r="AG66" i="5"/>
  <c r="AE76" i="5"/>
  <c r="AB67" i="5"/>
  <c r="AB76" i="5"/>
  <c r="AF75" i="5"/>
  <c r="AB58" i="5"/>
  <c r="AF65" i="5"/>
  <c r="AG65" i="5"/>
  <c r="AB68" i="5"/>
  <c r="AD77" i="5"/>
  <c r="AB60" i="5"/>
  <c r="AB77" i="5"/>
  <c r="AB75" i="5"/>
  <c r="AF49" i="5"/>
  <c r="Z57" i="5"/>
  <c r="AB57" i="5" s="1"/>
  <c r="AF68" i="5"/>
  <c r="AG75" i="5"/>
  <c r="AE77" i="5"/>
  <c r="AF48" i="5"/>
  <c r="AC49" i="5"/>
  <c r="AE51" i="5"/>
  <c r="AD65" i="5"/>
  <c r="AE66" i="5"/>
  <c r="AF67" i="5"/>
  <c r="AC68" i="5"/>
  <c r="AG68" i="5"/>
  <c r="Y74" i="5"/>
  <c r="AB74" i="5" s="1"/>
  <c r="AC74" i="5"/>
  <c r="AG74" i="5"/>
  <c r="AD75" i="5"/>
  <c r="AF77" i="5"/>
  <c r="AC48" i="5"/>
  <c r="AG48" i="5"/>
  <c r="AD49" i="5"/>
  <c r="AE50" i="5"/>
  <c r="AE65" i="5"/>
  <c r="AC67" i="5"/>
  <c r="AG67" i="5"/>
  <c r="AD68" i="5"/>
  <c r="AD74" i="5"/>
  <c r="AE75" i="5"/>
  <c r="AF76" i="5"/>
  <c r="AC77" i="5"/>
  <c r="AG77" i="5"/>
  <c r="AF74" i="5"/>
  <c r="AC75" i="5"/>
  <c r="AG49" i="5"/>
  <c r="AC51" i="5"/>
  <c r="V65" i="1"/>
  <c r="AB62" i="1" s="1"/>
  <c r="U65" i="1"/>
  <c r="AB61" i="1" s="1"/>
  <c r="N65" i="1"/>
  <c r="K65" i="1"/>
  <c r="AB52" i="1" s="1"/>
  <c r="J65" i="1"/>
  <c r="AB51" i="1" s="1"/>
  <c r="E65" i="1"/>
  <c r="C65" i="1"/>
  <c r="V64" i="1"/>
  <c r="AB60" i="1" s="1"/>
  <c r="U64" i="1"/>
  <c r="AB59" i="1" s="1"/>
  <c r="N64" i="1"/>
  <c r="K64" i="1"/>
  <c r="AB50" i="1" s="1"/>
  <c r="J64" i="1"/>
  <c r="AB49" i="1" s="1"/>
  <c r="E64" i="1"/>
  <c r="C64" i="1"/>
  <c r="V63" i="1"/>
  <c r="AB58" i="1" s="1"/>
  <c r="U63" i="1"/>
  <c r="AA61" i="1" s="1"/>
  <c r="N63" i="1"/>
  <c r="K63" i="1"/>
  <c r="AB48" i="1" s="1"/>
  <c r="J63" i="1"/>
  <c r="AA51" i="1" s="1"/>
  <c r="E63" i="1"/>
  <c r="C63" i="1"/>
  <c r="V62" i="1"/>
  <c r="AA60" i="1" s="1"/>
  <c r="U62" i="1"/>
  <c r="AA62" i="1" s="1"/>
  <c r="P62" i="1"/>
  <c r="K62" i="1"/>
  <c r="AA50" i="1" s="1"/>
  <c r="J62" i="1"/>
  <c r="AA52" i="1" s="1"/>
  <c r="E62" i="1"/>
  <c r="C62" i="1"/>
  <c r="V61" i="1"/>
  <c r="AA59" i="1" s="1"/>
  <c r="U61" i="1"/>
  <c r="AA58" i="1" s="1"/>
  <c r="P61" i="1"/>
  <c r="K61" i="1"/>
  <c r="AA49" i="1" s="1"/>
  <c r="J61" i="1"/>
  <c r="AA48" i="1" s="1"/>
  <c r="E61" i="1"/>
  <c r="C61" i="1"/>
  <c r="X60" i="1"/>
  <c r="V60" i="1"/>
  <c r="Z61" i="1" s="1"/>
  <c r="U60" i="1"/>
  <c r="Z60" i="1" s="1"/>
  <c r="N60" i="1"/>
  <c r="K60" i="1"/>
  <c r="Z51" i="1" s="1"/>
  <c r="J60" i="1"/>
  <c r="Z50" i="1" s="1"/>
  <c r="E60" i="1"/>
  <c r="C60" i="1"/>
  <c r="V59" i="1"/>
  <c r="Z59" i="1" s="1"/>
  <c r="U59" i="1"/>
  <c r="Z62" i="1" s="1"/>
  <c r="P59" i="1"/>
  <c r="K59" i="1"/>
  <c r="Z49" i="1" s="1"/>
  <c r="J59" i="1"/>
  <c r="Z52" i="1" s="1"/>
  <c r="E59" i="1"/>
  <c r="C59" i="1"/>
  <c r="X58" i="1"/>
  <c r="V58" i="1"/>
  <c r="Z58" i="1" s="1"/>
  <c r="U58" i="1"/>
  <c r="Y60" i="1" s="1"/>
  <c r="N58" i="1"/>
  <c r="K58" i="1"/>
  <c r="Z48" i="1" s="1"/>
  <c r="J58" i="1"/>
  <c r="E58" i="1"/>
  <c r="C58" i="1"/>
  <c r="X57" i="1"/>
  <c r="V57" i="1"/>
  <c r="Y61" i="1" s="1"/>
  <c r="U57" i="1"/>
  <c r="Y59" i="1" s="1"/>
  <c r="P57" i="1"/>
  <c r="K57" i="1"/>
  <c r="Y51" i="1" s="1"/>
  <c r="J57" i="1"/>
  <c r="Y49" i="1" s="1"/>
  <c r="E57" i="1"/>
  <c r="C57" i="1"/>
  <c r="V56" i="1"/>
  <c r="Y62" i="1" s="1"/>
  <c r="U56" i="1"/>
  <c r="Y58" i="1" s="1"/>
  <c r="P56" i="1"/>
  <c r="K56" i="1"/>
  <c r="Y52" i="1" s="1"/>
  <c r="J56" i="1"/>
  <c r="Y48" i="1" s="1"/>
  <c r="E56" i="1"/>
  <c r="C56" i="1"/>
  <c r="X52" i="1"/>
  <c r="M30" i="1" s="1"/>
  <c r="P34" i="1" s="1"/>
  <c r="X51" i="1"/>
  <c r="M52" i="1" s="1"/>
  <c r="P65" i="1" s="1"/>
  <c r="Y50" i="1"/>
  <c r="X50" i="1"/>
  <c r="M50" i="1" s="1"/>
  <c r="P64" i="1" s="1"/>
  <c r="X49" i="1"/>
  <c r="M51" i="1" s="1"/>
  <c r="X61" i="1" s="1"/>
  <c r="X48" i="1"/>
  <c r="M29" i="1" s="1"/>
  <c r="X47" i="1"/>
  <c r="V43" i="1"/>
  <c r="AB40" i="1" s="1"/>
  <c r="U43" i="1"/>
  <c r="P43" i="1"/>
  <c r="K43" i="1"/>
  <c r="AB30" i="1" s="1"/>
  <c r="J43" i="1"/>
  <c r="AB29" i="1" s="1"/>
  <c r="E43" i="1"/>
  <c r="C43" i="1"/>
  <c r="V42" i="1"/>
  <c r="AB38" i="1" s="1"/>
  <c r="U42" i="1"/>
  <c r="AB37" i="1" s="1"/>
  <c r="P42" i="1"/>
  <c r="K42" i="1"/>
  <c r="AB28" i="1" s="1"/>
  <c r="J42" i="1"/>
  <c r="AB27" i="1" s="1"/>
  <c r="E42" i="1"/>
  <c r="C42" i="1"/>
  <c r="V41" i="1"/>
  <c r="AB36" i="1" s="1"/>
  <c r="U41" i="1"/>
  <c r="AA39" i="1" s="1"/>
  <c r="K41" i="1"/>
  <c r="AB26" i="1" s="1"/>
  <c r="J41" i="1"/>
  <c r="AA29" i="1" s="1"/>
  <c r="E41" i="1"/>
  <c r="C41" i="1"/>
  <c r="X40" i="1"/>
  <c r="V40" i="1"/>
  <c r="AA38" i="1" s="1"/>
  <c r="U40" i="1"/>
  <c r="AA40" i="1" s="1"/>
  <c r="N40" i="1"/>
  <c r="K40" i="1"/>
  <c r="AA28" i="1" s="1"/>
  <c r="J40" i="1"/>
  <c r="AA30" i="1" s="1"/>
  <c r="E40" i="1"/>
  <c r="C40" i="1"/>
  <c r="AB39" i="1"/>
  <c r="X39" i="1"/>
  <c r="V39" i="1"/>
  <c r="AA37" i="1" s="1"/>
  <c r="U39" i="1"/>
  <c r="AA36" i="1" s="1"/>
  <c r="N39" i="1"/>
  <c r="K39" i="1"/>
  <c r="AA27" i="1" s="1"/>
  <c r="J39" i="1"/>
  <c r="AA26" i="1" s="1"/>
  <c r="E39" i="1"/>
  <c r="C39" i="1"/>
  <c r="V38" i="1"/>
  <c r="Z39" i="1" s="1"/>
  <c r="U38" i="1"/>
  <c r="Z38" i="1" s="1"/>
  <c r="P38" i="1"/>
  <c r="K38" i="1"/>
  <c r="Z29" i="1" s="1"/>
  <c r="J38" i="1"/>
  <c r="Z28" i="1" s="1"/>
  <c r="E38" i="1"/>
  <c r="C38" i="1"/>
  <c r="V37" i="1"/>
  <c r="Z37" i="1" s="1"/>
  <c r="U37" i="1"/>
  <c r="Z40" i="1" s="1"/>
  <c r="N37" i="1"/>
  <c r="K37" i="1"/>
  <c r="Z27" i="1" s="1"/>
  <c r="J37" i="1"/>
  <c r="Z30" i="1" s="1"/>
  <c r="E37" i="1"/>
  <c r="C37" i="1"/>
  <c r="V36" i="1"/>
  <c r="Z36" i="1" s="1"/>
  <c r="U36" i="1"/>
  <c r="Y38" i="1" s="1"/>
  <c r="P36" i="1"/>
  <c r="K36" i="1"/>
  <c r="Z26" i="1" s="1"/>
  <c r="J36" i="1"/>
  <c r="Y28" i="1" s="1"/>
  <c r="E36" i="1"/>
  <c r="C36" i="1"/>
  <c r="X35" i="1"/>
  <c r="V35" i="1"/>
  <c r="Y39" i="1" s="1"/>
  <c r="U35" i="1"/>
  <c r="Y37" i="1" s="1"/>
  <c r="K35" i="1"/>
  <c r="Y29" i="1" s="1"/>
  <c r="J35" i="1"/>
  <c r="Y27" i="1" s="1"/>
  <c r="E35" i="1"/>
  <c r="C35" i="1"/>
  <c r="V34" i="1"/>
  <c r="Y40" i="1" s="1"/>
  <c r="U34" i="1"/>
  <c r="Y36" i="1" s="1"/>
  <c r="K34" i="1"/>
  <c r="Y30" i="1" s="1"/>
  <c r="J34" i="1"/>
  <c r="Y26" i="1" s="1"/>
  <c r="E34" i="1"/>
  <c r="C34" i="1"/>
  <c r="X30" i="1"/>
  <c r="M48" i="1" s="1"/>
  <c r="P63" i="1" s="1"/>
  <c r="X29" i="1"/>
  <c r="M7" i="1" s="1"/>
  <c r="X28" i="1"/>
  <c r="M49" i="1" s="1"/>
  <c r="X59" i="1" s="1"/>
  <c r="X27" i="1"/>
  <c r="M28" i="1" s="1"/>
  <c r="X26" i="1"/>
  <c r="M8" i="1" s="1"/>
  <c r="X25" i="1"/>
  <c r="V21" i="1"/>
  <c r="AB18" i="1" s="1"/>
  <c r="U21" i="1"/>
  <c r="P21" i="1"/>
  <c r="N21" i="1"/>
  <c r="K21" i="1"/>
  <c r="AB8" i="1" s="1"/>
  <c r="J21" i="1"/>
  <c r="AB7" i="1" s="1"/>
  <c r="E21" i="1"/>
  <c r="C21" i="1"/>
  <c r="V20" i="1"/>
  <c r="AB16" i="1" s="1"/>
  <c r="U20" i="1"/>
  <c r="AB15" i="1" s="1"/>
  <c r="K20" i="1"/>
  <c r="AB6" i="1" s="1"/>
  <c r="J20" i="1"/>
  <c r="AB5" i="1" s="1"/>
  <c r="E20" i="1"/>
  <c r="C20" i="1"/>
  <c r="V19" i="1"/>
  <c r="AB14" i="1" s="1"/>
  <c r="U19" i="1"/>
  <c r="AA17" i="1" s="1"/>
  <c r="N19" i="1"/>
  <c r="K19" i="1"/>
  <c r="AB4" i="1" s="1"/>
  <c r="J19" i="1"/>
  <c r="AA7" i="1" s="1"/>
  <c r="E19" i="1"/>
  <c r="C19" i="1"/>
  <c r="X18" i="1"/>
  <c r="V18" i="1"/>
  <c r="AA16" i="1" s="1"/>
  <c r="U18" i="1"/>
  <c r="AA18" i="1" s="1"/>
  <c r="P18" i="1"/>
  <c r="N18" i="1"/>
  <c r="K18" i="1"/>
  <c r="AA6" i="1" s="1"/>
  <c r="J18" i="1"/>
  <c r="AA8" i="1" s="1"/>
  <c r="E18" i="1"/>
  <c r="C18" i="1"/>
  <c r="AB17" i="1"/>
  <c r="V17" i="1"/>
  <c r="AA15" i="1" s="1"/>
  <c r="U17" i="1"/>
  <c r="AA14" i="1" s="1"/>
  <c r="K17" i="1"/>
  <c r="AA5" i="1" s="1"/>
  <c r="J17" i="1"/>
  <c r="AA4" i="1" s="1"/>
  <c r="E17" i="1"/>
  <c r="C17" i="1"/>
  <c r="X16" i="1"/>
  <c r="V16" i="1"/>
  <c r="Z17" i="1" s="1"/>
  <c r="U16" i="1"/>
  <c r="Z16" i="1" s="1"/>
  <c r="N16" i="1"/>
  <c r="K16" i="1"/>
  <c r="Z7" i="1" s="1"/>
  <c r="J16" i="1"/>
  <c r="Z6" i="1" s="1"/>
  <c r="E16" i="1"/>
  <c r="C16" i="1"/>
  <c r="V15" i="1"/>
  <c r="Z15" i="1" s="1"/>
  <c r="U15" i="1"/>
  <c r="Z18" i="1" s="1"/>
  <c r="N15" i="1"/>
  <c r="K15" i="1"/>
  <c r="Z5" i="1" s="1"/>
  <c r="J15" i="1"/>
  <c r="Z8" i="1" s="1"/>
  <c r="E15" i="1"/>
  <c r="C15" i="1"/>
  <c r="V14" i="1"/>
  <c r="Z14" i="1" s="1"/>
  <c r="U14" i="1"/>
  <c r="Y16" i="1" s="1"/>
  <c r="P14" i="1"/>
  <c r="K14" i="1"/>
  <c r="Z4" i="1" s="1"/>
  <c r="J14" i="1"/>
  <c r="Y6" i="1" s="1"/>
  <c r="E14" i="1"/>
  <c r="C14" i="1"/>
  <c r="X13" i="1"/>
  <c r="V13" i="1"/>
  <c r="Y17" i="1" s="1"/>
  <c r="U13" i="1"/>
  <c r="Y15" i="1" s="1"/>
  <c r="K13" i="1"/>
  <c r="Y7" i="1" s="1"/>
  <c r="J13" i="1"/>
  <c r="Y5" i="1" s="1"/>
  <c r="E13" i="1"/>
  <c r="C13" i="1"/>
  <c r="V12" i="1"/>
  <c r="Y18" i="1" s="1"/>
  <c r="U12" i="1"/>
  <c r="Y14" i="1" s="1"/>
  <c r="P12" i="1"/>
  <c r="N12" i="1"/>
  <c r="K12" i="1"/>
  <c r="Y8" i="1" s="1"/>
  <c r="J12" i="1"/>
  <c r="Y4" i="1" s="1"/>
  <c r="E12" i="1"/>
  <c r="C12" i="1"/>
  <c r="X8" i="1"/>
  <c r="M6" i="1" s="1"/>
  <c r="P20" i="1" s="1"/>
  <c r="X7" i="1"/>
  <c r="M26" i="1" s="1"/>
  <c r="X36" i="1" s="1"/>
  <c r="X6" i="1"/>
  <c r="M27" i="1" s="1"/>
  <c r="X5" i="1"/>
  <c r="M4" i="1" s="1"/>
  <c r="P19" i="1" s="1"/>
  <c r="X4" i="1"/>
  <c r="M5" i="1" s="1"/>
  <c r="P15" i="1" s="1"/>
  <c r="X3" i="1"/>
  <c r="X121" i="2"/>
  <c r="V121" i="2"/>
  <c r="AA120" i="2" s="1"/>
  <c r="U121" i="2"/>
  <c r="AA119" i="2" s="1"/>
  <c r="K121" i="2"/>
  <c r="J121" i="2"/>
  <c r="AA110" i="2" s="1"/>
  <c r="E121" i="2"/>
  <c r="C121" i="2"/>
  <c r="V120" i="2"/>
  <c r="AA118" i="2" s="1"/>
  <c r="U120" i="2"/>
  <c r="AA121" i="2" s="1"/>
  <c r="P120" i="2"/>
  <c r="K120" i="2"/>
  <c r="AA109" i="2" s="1"/>
  <c r="J120" i="2"/>
  <c r="AA112" i="2" s="1"/>
  <c r="E120" i="2"/>
  <c r="C120" i="2"/>
  <c r="V119" i="2"/>
  <c r="Z121" i="2" s="1"/>
  <c r="U119" i="2"/>
  <c r="Z119" i="2" s="1"/>
  <c r="N119" i="2"/>
  <c r="K119" i="2"/>
  <c r="Z112" i="2" s="1"/>
  <c r="J119" i="2"/>
  <c r="E119" i="2"/>
  <c r="C119" i="2"/>
  <c r="V118" i="2"/>
  <c r="Z120" i="2" s="1"/>
  <c r="U118" i="2"/>
  <c r="Z118" i="2" s="1"/>
  <c r="P118" i="2"/>
  <c r="K118" i="2"/>
  <c r="Z111" i="2" s="1"/>
  <c r="J118" i="2"/>
  <c r="Z109" i="2" s="1"/>
  <c r="E118" i="2"/>
  <c r="C118" i="2"/>
  <c r="X117" i="2"/>
  <c r="V117" i="2"/>
  <c r="Y121" i="2" s="1"/>
  <c r="U117" i="2"/>
  <c r="Y120" i="2" s="1"/>
  <c r="N117" i="2"/>
  <c r="K117" i="2"/>
  <c r="Y112" i="2" s="1"/>
  <c r="J117" i="2"/>
  <c r="Y111" i="2" s="1"/>
  <c r="E117" i="2"/>
  <c r="C117" i="2"/>
  <c r="V116" i="2"/>
  <c r="Y119" i="2" s="1"/>
  <c r="U116" i="2"/>
  <c r="Y118" i="2" s="1"/>
  <c r="N116" i="2"/>
  <c r="K116" i="2"/>
  <c r="Y110" i="2" s="1"/>
  <c r="J116" i="2"/>
  <c r="Y109" i="2" s="1"/>
  <c r="E116" i="2"/>
  <c r="C116" i="2"/>
  <c r="X112" i="2"/>
  <c r="M94" i="2" s="1"/>
  <c r="AA111" i="2"/>
  <c r="X111" i="2"/>
  <c r="M112" i="2" s="1"/>
  <c r="N120" i="2" s="1"/>
  <c r="Z110" i="2"/>
  <c r="X110" i="2"/>
  <c r="P121" i="2" s="1"/>
  <c r="X109" i="2"/>
  <c r="X108" i="2"/>
  <c r="X104" i="2"/>
  <c r="V104" i="2"/>
  <c r="AA103" i="2" s="1"/>
  <c r="U104" i="2"/>
  <c r="AA102" i="2" s="1"/>
  <c r="P104" i="2"/>
  <c r="K104" i="2"/>
  <c r="AA94" i="2" s="1"/>
  <c r="J104" i="2"/>
  <c r="AA93" i="2" s="1"/>
  <c r="E104" i="2"/>
  <c r="C104" i="2"/>
  <c r="X103" i="2"/>
  <c r="V103" i="2"/>
  <c r="AA101" i="2" s="1"/>
  <c r="U103" i="2"/>
  <c r="AA104" i="2" s="1"/>
  <c r="K103" i="2"/>
  <c r="AA92" i="2" s="1"/>
  <c r="J103" i="2"/>
  <c r="AA95" i="2" s="1"/>
  <c r="E103" i="2"/>
  <c r="C103" i="2"/>
  <c r="V102" i="2"/>
  <c r="Z104" i="2" s="1"/>
  <c r="U102" i="2"/>
  <c r="Z102" i="2" s="1"/>
  <c r="P102" i="2"/>
  <c r="K102" i="2"/>
  <c r="Z95" i="2" s="1"/>
  <c r="J102" i="2"/>
  <c r="Z93" i="2" s="1"/>
  <c r="E102" i="2"/>
  <c r="C102" i="2"/>
  <c r="V101" i="2"/>
  <c r="Z103" i="2" s="1"/>
  <c r="U101" i="2"/>
  <c r="Z101" i="2" s="1"/>
  <c r="P101" i="2"/>
  <c r="K101" i="2"/>
  <c r="Z94" i="2" s="1"/>
  <c r="J101" i="2"/>
  <c r="Z92" i="2" s="1"/>
  <c r="E101" i="2"/>
  <c r="C101" i="2"/>
  <c r="X100" i="2"/>
  <c r="V100" i="2"/>
  <c r="Y104" i="2" s="1"/>
  <c r="U100" i="2"/>
  <c r="Y103" i="2" s="1"/>
  <c r="N100" i="2"/>
  <c r="K100" i="2"/>
  <c r="Y95" i="2" s="1"/>
  <c r="J100" i="2"/>
  <c r="Y94" i="2" s="1"/>
  <c r="E100" i="2"/>
  <c r="C100" i="2"/>
  <c r="V99" i="2"/>
  <c r="Y102" i="2" s="1"/>
  <c r="U99" i="2"/>
  <c r="Y101" i="2" s="1"/>
  <c r="K99" i="2"/>
  <c r="Y93" i="2" s="1"/>
  <c r="J99" i="2"/>
  <c r="Y92" i="2" s="1"/>
  <c r="E99" i="2"/>
  <c r="C99" i="2"/>
  <c r="X95" i="2"/>
  <c r="M74" i="2" s="1"/>
  <c r="X94" i="2"/>
  <c r="M109" i="2" s="1"/>
  <c r="X93" i="2"/>
  <c r="M73" i="2" s="1"/>
  <c r="X92" i="2"/>
  <c r="M110" i="2" s="1"/>
  <c r="P116" i="2" s="1"/>
  <c r="X91" i="2"/>
  <c r="X104" i="3"/>
  <c r="V104" i="3"/>
  <c r="AA103" i="3" s="1"/>
  <c r="U104" i="3"/>
  <c r="AA102" i="3" s="1"/>
  <c r="N104" i="3"/>
  <c r="K104" i="3"/>
  <c r="J104" i="3"/>
  <c r="AA93" i="3" s="1"/>
  <c r="E104" i="3"/>
  <c r="C104" i="3"/>
  <c r="V103" i="3"/>
  <c r="AA101" i="3" s="1"/>
  <c r="U103" i="3"/>
  <c r="AA104" i="3" s="1"/>
  <c r="P103" i="3"/>
  <c r="K103" i="3"/>
  <c r="AA92" i="3" s="1"/>
  <c r="J103" i="3"/>
  <c r="AA95" i="3" s="1"/>
  <c r="E103" i="3"/>
  <c r="C103" i="3"/>
  <c r="X102" i="3"/>
  <c r="V102" i="3"/>
  <c r="Z104" i="3" s="1"/>
  <c r="U102" i="3"/>
  <c r="Z102" i="3" s="1"/>
  <c r="N102" i="3"/>
  <c r="K102" i="3"/>
  <c r="Z95" i="3" s="1"/>
  <c r="J102" i="3"/>
  <c r="Z93" i="3" s="1"/>
  <c r="E102" i="3"/>
  <c r="C102" i="3"/>
  <c r="V101" i="3"/>
  <c r="Z103" i="3" s="1"/>
  <c r="U101" i="3"/>
  <c r="Z101" i="3" s="1"/>
  <c r="K101" i="3"/>
  <c r="Z94" i="3" s="1"/>
  <c r="J101" i="3"/>
  <c r="Z92" i="3" s="1"/>
  <c r="E101" i="3"/>
  <c r="C101" i="3"/>
  <c r="X100" i="3"/>
  <c r="V100" i="3"/>
  <c r="Y104" i="3" s="1"/>
  <c r="U100" i="3"/>
  <c r="Y103" i="3" s="1"/>
  <c r="K100" i="3"/>
  <c r="Y95" i="3" s="1"/>
  <c r="J100" i="3"/>
  <c r="Y94" i="3" s="1"/>
  <c r="E100" i="3"/>
  <c r="C100" i="3"/>
  <c r="V99" i="3"/>
  <c r="Y102" i="3" s="1"/>
  <c r="U99" i="3"/>
  <c r="Y101" i="3" s="1"/>
  <c r="N99" i="3"/>
  <c r="K99" i="3"/>
  <c r="Y93" i="3" s="1"/>
  <c r="J99" i="3"/>
  <c r="Y92" i="3" s="1"/>
  <c r="E99" i="3"/>
  <c r="C99" i="3"/>
  <c r="X95" i="3"/>
  <c r="M95" i="3" s="1"/>
  <c r="N103" i="3" s="1"/>
  <c r="AA94" i="3"/>
  <c r="X94" i="3"/>
  <c r="M94" i="3" s="1"/>
  <c r="X93" i="3"/>
  <c r="M93" i="3" s="1"/>
  <c r="P99" i="3" s="1"/>
  <c r="X92" i="3"/>
  <c r="M74" i="3" s="1"/>
  <c r="N81" i="3" s="1"/>
  <c r="X91" i="3"/>
  <c r="V87" i="3"/>
  <c r="AB84" i="3" s="1"/>
  <c r="U87" i="3"/>
  <c r="AB83" i="3" s="1"/>
  <c r="P87" i="3"/>
  <c r="K87" i="3"/>
  <c r="AB74" i="3" s="1"/>
  <c r="J87" i="3"/>
  <c r="AB73" i="3" s="1"/>
  <c r="E87" i="3"/>
  <c r="C87" i="3"/>
  <c r="V86" i="3"/>
  <c r="AB82" i="3" s="1"/>
  <c r="U86" i="3"/>
  <c r="AB81" i="3" s="1"/>
  <c r="K86" i="3"/>
  <c r="AB72" i="3" s="1"/>
  <c r="J86" i="3"/>
  <c r="AB71" i="3" s="1"/>
  <c r="E86" i="3"/>
  <c r="C86" i="3"/>
  <c r="V85" i="3"/>
  <c r="AB80" i="3" s="1"/>
  <c r="U85" i="3"/>
  <c r="AA83" i="3" s="1"/>
  <c r="P85" i="3"/>
  <c r="K85" i="3"/>
  <c r="AB70" i="3" s="1"/>
  <c r="J85" i="3"/>
  <c r="AA73" i="3" s="1"/>
  <c r="E85" i="3"/>
  <c r="C85" i="3"/>
  <c r="V84" i="3"/>
  <c r="AA82" i="3" s="1"/>
  <c r="U84" i="3"/>
  <c r="AA84" i="3" s="1"/>
  <c r="P84" i="3"/>
  <c r="K84" i="3"/>
  <c r="AA72" i="3" s="1"/>
  <c r="J84" i="3"/>
  <c r="AA74" i="3" s="1"/>
  <c r="E84" i="3"/>
  <c r="C84" i="3"/>
  <c r="V83" i="3"/>
  <c r="AA81" i="3" s="1"/>
  <c r="U83" i="3"/>
  <c r="AA80" i="3" s="1"/>
  <c r="N83" i="3"/>
  <c r="K83" i="3"/>
  <c r="AA71" i="3" s="1"/>
  <c r="J83" i="3"/>
  <c r="AA70" i="3" s="1"/>
  <c r="E83" i="3"/>
  <c r="C83" i="3"/>
  <c r="V82" i="3"/>
  <c r="Z83" i="3" s="1"/>
  <c r="U82" i="3"/>
  <c r="Z82" i="3" s="1"/>
  <c r="K82" i="3"/>
  <c r="Z73" i="3" s="1"/>
  <c r="J82" i="3"/>
  <c r="Z72" i="3" s="1"/>
  <c r="E82" i="3"/>
  <c r="C82" i="3"/>
  <c r="X81" i="3"/>
  <c r="V81" i="3"/>
  <c r="Z81" i="3" s="1"/>
  <c r="U81" i="3"/>
  <c r="Z84" i="3" s="1"/>
  <c r="K81" i="3"/>
  <c r="Z71" i="3" s="1"/>
  <c r="J81" i="3"/>
  <c r="E81" i="3"/>
  <c r="C81" i="3"/>
  <c r="X80" i="3"/>
  <c r="V80" i="3"/>
  <c r="Z80" i="3" s="1"/>
  <c r="U80" i="3"/>
  <c r="Y82" i="3" s="1"/>
  <c r="K80" i="3"/>
  <c r="Z70" i="3" s="1"/>
  <c r="J80" i="3"/>
  <c r="Y72" i="3" s="1"/>
  <c r="E80" i="3"/>
  <c r="C80" i="3"/>
  <c r="X79" i="3"/>
  <c r="V79" i="3"/>
  <c r="Y83" i="3" s="1"/>
  <c r="U79" i="3"/>
  <c r="Y81" i="3" s="1"/>
  <c r="K79" i="3"/>
  <c r="Y73" i="3" s="1"/>
  <c r="J79" i="3"/>
  <c r="Y71" i="3" s="1"/>
  <c r="E79" i="3"/>
  <c r="C79" i="3"/>
  <c r="V78" i="3"/>
  <c r="Y84" i="3" s="1"/>
  <c r="U78" i="3"/>
  <c r="Y80" i="3" s="1"/>
  <c r="P78" i="3"/>
  <c r="K78" i="3"/>
  <c r="Y74" i="3" s="1"/>
  <c r="J78" i="3"/>
  <c r="Y70" i="3" s="1"/>
  <c r="E78" i="3"/>
  <c r="C78" i="3"/>
  <c r="Z74" i="3"/>
  <c r="X74" i="3"/>
  <c r="M92" i="3" s="1"/>
  <c r="X101" i="3" s="1"/>
  <c r="X73" i="3"/>
  <c r="M72" i="3" s="1"/>
  <c r="X72" i="3"/>
  <c r="M52" i="3" s="1"/>
  <c r="N59" i="3" s="1"/>
  <c r="X71" i="3"/>
  <c r="M71" i="3" s="1"/>
  <c r="N86" i="3" s="1"/>
  <c r="X70" i="3"/>
  <c r="M73" i="3" s="1"/>
  <c r="X83" i="3" s="1"/>
  <c r="X69" i="3"/>
  <c r="V65" i="3"/>
  <c r="AB62" i="3" s="1"/>
  <c r="U65" i="3"/>
  <c r="AB61" i="3" s="1"/>
  <c r="P65" i="3"/>
  <c r="K65" i="3"/>
  <c r="AB52" i="3" s="1"/>
  <c r="J65" i="3"/>
  <c r="AB51" i="3" s="1"/>
  <c r="E65" i="3"/>
  <c r="C65" i="3"/>
  <c r="V64" i="3"/>
  <c r="AB60" i="3" s="1"/>
  <c r="U64" i="3"/>
  <c r="AB59" i="3" s="1"/>
  <c r="K64" i="3"/>
  <c r="AB50" i="3" s="1"/>
  <c r="J64" i="3"/>
  <c r="AB49" i="3" s="1"/>
  <c r="E64" i="3"/>
  <c r="C64" i="3"/>
  <c r="V63" i="3"/>
  <c r="AB58" i="3" s="1"/>
  <c r="U63" i="3"/>
  <c r="AA61" i="3" s="1"/>
  <c r="N63" i="3"/>
  <c r="K63" i="3"/>
  <c r="AB48" i="3" s="1"/>
  <c r="J63" i="3"/>
  <c r="AA51" i="3" s="1"/>
  <c r="E63" i="3"/>
  <c r="C63" i="3"/>
  <c r="X62" i="3"/>
  <c r="V62" i="3"/>
  <c r="AA60" i="3" s="1"/>
  <c r="U62" i="3"/>
  <c r="AA62" i="3" s="1"/>
  <c r="N62" i="3"/>
  <c r="K62" i="3"/>
  <c r="AA50" i="3" s="1"/>
  <c r="J62" i="3"/>
  <c r="AA52" i="3" s="1"/>
  <c r="E62" i="3"/>
  <c r="C62" i="3"/>
  <c r="V61" i="3"/>
  <c r="AA59" i="3" s="1"/>
  <c r="U61" i="3"/>
  <c r="AA58" i="3" s="1"/>
  <c r="K61" i="3"/>
  <c r="AA49" i="3" s="1"/>
  <c r="J61" i="3"/>
  <c r="AA48" i="3" s="1"/>
  <c r="E61" i="3"/>
  <c r="C61" i="3"/>
  <c r="V60" i="3"/>
  <c r="Z61" i="3" s="1"/>
  <c r="U60" i="3"/>
  <c r="Z60" i="3" s="1"/>
  <c r="K60" i="3"/>
  <c r="J60" i="3"/>
  <c r="Z50" i="3" s="1"/>
  <c r="E60" i="3"/>
  <c r="C60" i="3"/>
  <c r="V59" i="3"/>
  <c r="Z59" i="3" s="1"/>
  <c r="U59" i="3"/>
  <c r="Z62" i="3" s="1"/>
  <c r="K59" i="3"/>
  <c r="Z49" i="3" s="1"/>
  <c r="J59" i="3"/>
  <c r="Z52" i="3" s="1"/>
  <c r="E59" i="3"/>
  <c r="C59" i="3"/>
  <c r="X58" i="3"/>
  <c r="V58" i="3"/>
  <c r="Z58" i="3" s="1"/>
  <c r="U58" i="3"/>
  <c r="Y60" i="3" s="1"/>
  <c r="K58" i="3"/>
  <c r="Z48" i="3" s="1"/>
  <c r="J58" i="3"/>
  <c r="Y50" i="3" s="1"/>
  <c r="E58" i="3"/>
  <c r="C58" i="3"/>
  <c r="X57" i="3"/>
  <c r="V57" i="3"/>
  <c r="Y61" i="3" s="1"/>
  <c r="U57" i="3"/>
  <c r="Y59" i="3" s="1"/>
  <c r="P57" i="3"/>
  <c r="K57" i="3"/>
  <c r="Y51" i="3" s="1"/>
  <c r="J57" i="3"/>
  <c r="Y49" i="3" s="1"/>
  <c r="E57" i="3"/>
  <c r="C57" i="3"/>
  <c r="V56" i="3"/>
  <c r="Y62" i="3" s="1"/>
  <c r="U56" i="3"/>
  <c r="Y58" i="3" s="1"/>
  <c r="P56" i="3"/>
  <c r="K56" i="3"/>
  <c r="J56" i="3"/>
  <c r="Y48" i="3" s="1"/>
  <c r="E56" i="3"/>
  <c r="C56" i="3"/>
  <c r="Y52" i="3"/>
  <c r="X52" i="3"/>
  <c r="M51" i="3" s="1"/>
  <c r="N65" i="3" s="1"/>
  <c r="Z51" i="3"/>
  <c r="X51" i="3"/>
  <c r="M30" i="3" s="1"/>
  <c r="X50" i="3"/>
  <c r="M50" i="3" s="1"/>
  <c r="X60" i="3" s="1"/>
  <c r="X49" i="3"/>
  <c r="M70" i="3" s="1"/>
  <c r="X48" i="3"/>
  <c r="M49" i="3" s="1"/>
  <c r="N64" i="3" s="1"/>
  <c r="X47" i="3"/>
  <c r="V43" i="3"/>
  <c r="U43" i="3"/>
  <c r="AB39" i="3" s="1"/>
  <c r="P43" i="3"/>
  <c r="K43" i="3"/>
  <c r="AB30" i="3" s="1"/>
  <c r="J43" i="3"/>
  <c r="AB29" i="3" s="1"/>
  <c r="E43" i="3"/>
  <c r="C43" i="3"/>
  <c r="V42" i="3"/>
  <c r="AB38" i="3" s="1"/>
  <c r="U42" i="3"/>
  <c r="AB37" i="3" s="1"/>
  <c r="K42" i="3"/>
  <c r="AB28" i="3" s="1"/>
  <c r="J42" i="3"/>
  <c r="AB27" i="3" s="1"/>
  <c r="E42" i="3"/>
  <c r="C42" i="3"/>
  <c r="V41" i="3"/>
  <c r="AB36" i="3" s="1"/>
  <c r="U41" i="3"/>
  <c r="AA39" i="3" s="1"/>
  <c r="K41" i="3"/>
  <c r="AB26" i="3" s="1"/>
  <c r="J41" i="3"/>
  <c r="AA29" i="3" s="1"/>
  <c r="E41" i="3"/>
  <c r="C41" i="3"/>
  <c r="AB40" i="3"/>
  <c r="X40" i="3"/>
  <c r="V40" i="3"/>
  <c r="AA38" i="3" s="1"/>
  <c r="U40" i="3"/>
  <c r="AA40" i="3" s="1"/>
  <c r="N40" i="3"/>
  <c r="K40" i="3"/>
  <c r="AA28" i="3" s="1"/>
  <c r="J40" i="3"/>
  <c r="AA30" i="3" s="1"/>
  <c r="E40" i="3"/>
  <c r="C40" i="3"/>
  <c r="X39" i="3"/>
  <c r="V39" i="3"/>
  <c r="AA37" i="3" s="1"/>
  <c r="U39" i="3"/>
  <c r="AA36" i="3" s="1"/>
  <c r="K39" i="3"/>
  <c r="AA27" i="3" s="1"/>
  <c r="J39" i="3"/>
  <c r="AA26" i="3" s="1"/>
  <c r="E39" i="3"/>
  <c r="C39" i="3"/>
  <c r="V38" i="3"/>
  <c r="Z39" i="3" s="1"/>
  <c r="U38" i="3"/>
  <c r="Z38" i="3" s="1"/>
  <c r="P38" i="3"/>
  <c r="K38" i="3"/>
  <c r="Z29" i="3" s="1"/>
  <c r="J38" i="3"/>
  <c r="Z28" i="3" s="1"/>
  <c r="E38" i="3"/>
  <c r="C38" i="3"/>
  <c r="X37" i="3"/>
  <c r="V37" i="3"/>
  <c r="Z37" i="3" s="1"/>
  <c r="U37" i="3"/>
  <c r="Z40" i="3" s="1"/>
  <c r="N37" i="3"/>
  <c r="K37" i="3"/>
  <c r="J37" i="3"/>
  <c r="Z30" i="3" s="1"/>
  <c r="E37" i="3"/>
  <c r="C37" i="3"/>
  <c r="V36" i="3"/>
  <c r="Z36" i="3" s="1"/>
  <c r="U36" i="3"/>
  <c r="Y38" i="3" s="1"/>
  <c r="K36" i="3"/>
  <c r="Z26" i="3" s="1"/>
  <c r="J36" i="3"/>
  <c r="Y28" i="3" s="1"/>
  <c r="E36" i="3"/>
  <c r="C36" i="3"/>
  <c r="X35" i="3"/>
  <c r="V35" i="3"/>
  <c r="Y39" i="3" s="1"/>
  <c r="U35" i="3"/>
  <c r="Y37" i="3" s="1"/>
  <c r="N35" i="3"/>
  <c r="K35" i="3"/>
  <c r="Y29" i="3" s="1"/>
  <c r="J35" i="3"/>
  <c r="Y27" i="3" s="1"/>
  <c r="E35" i="3"/>
  <c r="C35" i="3"/>
  <c r="V34" i="3"/>
  <c r="Y40" i="3" s="1"/>
  <c r="U34" i="3"/>
  <c r="Y36" i="3" s="1"/>
  <c r="P34" i="3"/>
  <c r="K34" i="3"/>
  <c r="Y30" i="3" s="1"/>
  <c r="J34" i="3"/>
  <c r="Y26" i="3" s="1"/>
  <c r="E34" i="3"/>
  <c r="C34" i="3"/>
  <c r="X30" i="3"/>
  <c r="M29" i="3" s="1"/>
  <c r="N43" i="3" s="1"/>
  <c r="X29" i="3"/>
  <c r="M28" i="3" s="1"/>
  <c r="P42" i="3" s="1"/>
  <c r="X28" i="3"/>
  <c r="M7" i="3" s="1"/>
  <c r="Z27" i="3"/>
  <c r="X27" i="3"/>
  <c r="M48" i="3" s="1"/>
  <c r="P63" i="3" s="1"/>
  <c r="X26" i="3"/>
  <c r="M8" i="3" s="1"/>
  <c r="X18" i="3" s="1"/>
  <c r="X25" i="3"/>
  <c r="V21" i="3"/>
  <c r="U21" i="3"/>
  <c r="AB17" i="3" s="1"/>
  <c r="P21" i="3"/>
  <c r="N21" i="3"/>
  <c r="K21" i="3"/>
  <c r="AB8" i="3" s="1"/>
  <c r="J21" i="3"/>
  <c r="AB7" i="3" s="1"/>
  <c r="E21" i="3"/>
  <c r="C21" i="3"/>
  <c r="V20" i="3"/>
  <c r="AB16" i="3" s="1"/>
  <c r="U20" i="3"/>
  <c r="AB15" i="3" s="1"/>
  <c r="K20" i="3"/>
  <c r="AB6" i="3" s="1"/>
  <c r="J20" i="3"/>
  <c r="AB5" i="3" s="1"/>
  <c r="E20" i="3"/>
  <c r="C20" i="3"/>
  <c r="V19" i="3"/>
  <c r="AB14" i="3" s="1"/>
  <c r="U19" i="3"/>
  <c r="AA17" i="3" s="1"/>
  <c r="N19" i="3"/>
  <c r="K19" i="3"/>
  <c r="AB4" i="3" s="1"/>
  <c r="J19" i="3"/>
  <c r="AA7" i="3" s="1"/>
  <c r="E19" i="3"/>
  <c r="C19" i="3"/>
  <c r="AB18" i="3"/>
  <c r="V18" i="3"/>
  <c r="AA16" i="3" s="1"/>
  <c r="U18" i="3"/>
  <c r="AA18" i="3" s="1"/>
  <c r="K18" i="3"/>
  <c r="AA6" i="3" s="1"/>
  <c r="J18" i="3"/>
  <c r="AA8" i="3" s="1"/>
  <c r="E18" i="3"/>
  <c r="C18" i="3"/>
  <c r="X17" i="3"/>
  <c r="V17" i="3"/>
  <c r="U17" i="3"/>
  <c r="AA14" i="3" s="1"/>
  <c r="K17" i="3"/>
  <c r="AA5" i="3" s="1"/>
  <c r="J17" i="3"/>
  <c r="AA4" i="3" s="1"/>
  <c r="E17" i="3"/>
  <c r="C17" i="3"/>
  <c r="V16" i="3"/>
  <c r="Z17" i="3" s="1"/>
  <c r="U16" i="3"/>
  <c r="Z16" i="3" s="1"/>
  <c r="P16" i="3"/>
  <c r="K16" i="3"/>
  <c r="Z7" i="3" s="1"/>
  <c r="J16" i="3"/>
  <c r="Z6" i="3" s="1"/>
  <c r="E16" i="3"/>
  <c r="C16" i="3"/>
  <c r="AA15" i="3"/>
  <c r="V15" i="3"/>
  <c r="Z15" i="3" s="1"/>
  <c r="U15" i="3"/>
  <c r="Z18" i="3" s="1"/>
  <c r="N15" i="3"/>
  <c r="K15" i="3"/>
  <c r="Z5" i="3" s="1"/>
  <c r="J15" i="3"/>
  <c r="Z8" i="3" s="1"/>
  <c r="E15" i="3"/>
  <c r="C15" i="3"/>
  <c r="V14" i="3"/>
  <c r="Z14" i="3" s="1"/>
  <c r="U14" i="3"/>
  <c r="Y16" i="3" s="1"/>
  <c r="K14" i="3"/>
  <c r="Z4" i="3" s="1"/>
  <c r="J14" i="3"/>
  <c r="Y6" i="3" s="1"/>
  <c r="E14" i="3"/>
  <c r="C14" i="3"/>
  <c r="X13" i="3"/>
  <c r="V13" i="3"/>
  <c r="Y17" i="3" s="1"/>
  <c r="U13" i="3"/>
  <c r="Y15" i="3" s="1"/>
  <c r="P13" i="3"/>
  <c r="K13" i="3"/>
  <c r="Y7" i="3" s="1"/>
  <c r="J13" i="3"/>
  <c r="Y5" i="3" s="1"/>
  <c r="E13" i="3"/>
  <c r="C13" i="3"/>
  <c r="V12" i="3"/>
  <c r="Y18" i="3" s="1"/>
  <c r="U12" i="3"/>
  <c r="Y14" i="3" s="1"/>
  <c r="P12" i="3"/>
  <c r="K12" i="3"/>
  <c r="Y8" i="3" s="1"/>
  <c r="J12" i="3"/>
  <c r="Y4" i="3" s="1"/>
  <c r="E12" i="3"/>
  <c r="C12" i="3"/>
  <c r="X8" i="3"/>
  <c r="M26" i="3" s="1"/>
  <c r="P41" i="3" s="1"/>
  <c r="X7" i="3"/>
  <c r="M6" i="3" s="1"/>
  <c r="P20" i="3" s="1"/>
  <c r="X6" i="3"/>
  <c r="M4" i="3" s="1"/>
  <c r="P19" i="3" s="1"/>
  <c r="X5" i="3"/>
  <c r="M27" i="3" s="1"/>
  <c r="N42" i="3" s="1"/>
  <c r="X4" i="3"/>
  <c r="M5" i="3" s="1"/>
  <c r="X15" i="3" s="1"/>
  <c r="X3" i="3"/>
  <c r="V43" i="5"/>
  <c r="AB40" i="5" s="1"/>
  <c r="U43" i="5"/>
  <c r="AB39" i="5" s="1"/>
  <c r="P43" i="5"/>
  <c r="K43" i="5"/>
  <c r="J43" i="5"/>
  <c r="AB29" i="5" s="1"/>
  <c r="E43" i="5"/>
  <c r="C43" i="5"/>
  <c r="V42" i="5"/>
  <c r="AB38" i="5" s="1"/>
  <c r="U42" i="5"/>
  <c r="AB37" i="5" s="1"/>
  <c r="P42" i="5"/>
  <c r="K42" i="5"/>
  <c r="AB28" i="5" s="1"/>
  <c r="J42" i="5"/>
  <c r="AB27" i="5" s="1"/>
  <c r="E42" i="5"/>
  <c r="C42" i="5"/>
  <c r="V41" i="5"/>
  <c r="AB36" i="5" s="1"/>
  <c r="U41" i="5"/>
  <c r="AA39" i="5" s="1"/>
  <c r="K41" i="5"/>
  <c r="AB26" i="5" s="1"/>
  <c r="J41" i="5"/>
  <c r="AA29" i="5" s="1"/>
  <c r="E41" i="5"/>
  <c r="C41" i="5"/>
  <c r="X40" i="5"/>
  <c r="V40" i="5"/>
  <c r="AA38" i="5" s="1"/>
  <c r="U40" i="5"/>
  <c r="AA40" i="5" s="1"/>
  <c r="N40" i="5"/>
  <c r="K40" i="5"/>
  <c r="AA28" i="5" s="1"/>
  <c r="J40" i="5"/>
  <c r="AA30" i="5" s="1"/>
  <c r="E40" i="5"/>
  <c r="C40" i="5"/>
  <c r="V39" i="5"/>
  <c r="AA37" i="5" s="1"/>
  <c r="U39" i="5"/>
  <c r="AA36" i="5" s="1"/>
  <c r="P39" i="5"/>
  <c r="K39" i="5"/>
  <c r="AA27" i="5" s="1"/>
  <c r="J39" i="5"/>
  <c r="AA26" i="5" s="1"/>
  <c r="E39" i="5"/>
  <c r="C39" i="5"/>
  <c r="X38" i="5"/>
  <c r="V38" i="5"/>
  <c r="Z39" i="5" s="1"/>
  <c r="U38" i="5"/>
  <c r="Z38" i="5" s="1"/>
  <c r="N38" i="5"/>
  <c r="K38" i="5"/>
  <c r="Z29" i="5" s="1"/>
  <c r="J38" i="5"/>
  <c r="Z28" i="5" s="1"/>
  <c r="E38" i="5"/>
  <c r="C38" i="5"/>
  <c r="V37" i="5"/>
  <c r="Z37" i="5" s="1"/>
  <c r="U37" i="5"/>
  <c r="Z40" i="5" s="1"/>
  <c r="P37" i="5"/>
  <c r="N37" i="5"/>
  <c r="K37" i="5"/>
  <c r="Z27" i="5" s="1"/>
  <c r="J37" i="5"/>
  <c r="Z30" i="5" s="1"/>
  <c r="E37" i="5"/>
  <c r="C37" i="5"/>
  <c r="V36" i="5"/>
  <c r="Z36" i="5" s="1"/>
  <c r="U36" i="5"/>
  <c r="Y38" i="5" s="1"/>
  <c r="N36" i="5"/>
  <c r="K36" i="5"/>
  <c r="Z26" i="5" s="1"/>
  <c r="J36" i="5"/>
  <c r="Y28" i="5" s="1"/>
  <c r="E36" i="5"/>
  <c r="C36" i="5"/>
  <c r="X35" i="5"/>
  <c r="V35" i="5"/>
  <c r="Y39" i="5" s="1"/>
  <c r="U35" i="5"/>
  <c r="Y37" i="5" s="1"/>
  <c r="P35" i="5"/>
  <c r="K35" i="5"/>
  <c r="Y29" i="5" s="1"/>
  <c r="J35" i="5"/>
  <c r="Y27" i="5" s="1"/>
  <c r="E35" i="5"/>
  <c r="C35" i="5"/>
  <c r="V34" i="5"/>
  <c r="Y40" i="5" s="1"/>
  <c r="U34" i="5"/>
  <c r="Y36" i="5" s="1"/>
  <c r="P34" i="5"/>
  <c r="K34" i="5"/>
  <c r="Y30" i="5" s="1"/>
  <c r="J34" i="5"/>
  <c r="E34" i="5"/>
  <c r="C34" i="5"/>
  <c r="AB30" i="5"/>
  <c r="X30" i="5"/>
  <c r="M28" i="5" s="1"/>
  <c r="P40" i="5" s="1"/>
  <c r="X29" i="5"/>
  <c r="M48" i="5" s="1"/>
  <c r="X28" i="5"/>
  <c r="M7" i="5" s="1"/>
  <c r="X27" i="5"/>
  <c r="M8" i="5" s="1"/>
  <c r="X26" i="5"/>
  <c r="M29" i="5" s="1"/>
  <c r="N43" i="5" s="1"/>
  <c r="X25" i="5"/>
  <c r="V21" i="5"/>
  <c r="U21" i="5"/>
  <c r="AB17" i="5" s="1"/>
  <c r="N21" i="5"/>
  <c r="K21" i="5"/>
  <c r="AB8" i="5" s="1"/>
  <c r="J21" i="5"/>
  <c r="AB7" i="5" s="1"/>
  <c r="E21" i="5"/>
  <c r="C21" i="5"/>
  <c r="V20" i="5"/>
  <c r="AB16" i="5" s="1"/>
  <c r="U20" i="5"/>
  <c r="AB15" i="5" s="1"/>
  <c r="N20" i="5"/>
  <c r="K20" i="5"/>
  <c r="AB6" i="5" s="1"/>
  <c r="J20" i="5"/>
  <c r="AB5" i="5" s="1"/>
  <c r="E20" i="5"/>
  <c r="C20" i="5"/>
  <c r="V19" i="5"/>
  <c r="AB14" i="5" s="1"/>
  <c r="U19" i="5"/>
  <c r="AA17" i="5" s="1"/>
  <c r="N19" i="5"/>
  <c r="K19" i="5"/>
  <c r="AB4" i="5" s="1"/>
  <c r="J19" i="5"/>
  <c r="AA7" i="5" s="1"/>
  <c r="E19" i="5"/>
  <c r="C19" i="5"/>
  <c r="AB18" i="5"/>
  <c r="X18" i="5"/>
  <c r="V18" i="5"/>
  <c r="AA16" i="5" s="1"/>
  <c r="U18" i="5"/>
  <c r="AA18" i="5" s="1"/>
  <c r="N18" i="5"/>
  <c r="K18" i="5"/>
  <c r="AA6" i="5" s="1"/>
  <c r="J18" i="5"/>
  <c r="AA8" i="5" s="1"/>
  <c r="E18" i="5"/>
  <c r="C18" i="5"/>
  <c r="X17" i="5"/>
  <c r="V17" i="5"/>
  <c r="U17" i="5"/>
  <c r="AA14" i="5" s="1"/>
  <c r="P17" i="5"/>
  <c r="K17" i="5"/>
  <c r="AA5" i="5" s="1"/>
  <c r="J17" i="5"/>
  <c r="AA4" i="5" s="1"/>
  <c r="E17" i="5"/>
  <c r="C17" i="5"/>
  <c r="X16" i="5"/>
  <c r="V16" i="5"/>
  <c r="Z17" i="5" s="1"/>
  <c r="U16" i="5"/>
  <c r="Z16" i="5" s="1"/>
  <c r="P16" i="5"/>
  <c r="N16" i="5"/>
  <c r="K16" i="5"/>
  <c r="Z7" i="5" s="1"/>
  <c r="J16" i="5"/>
  <c r="Z6" i="5" s="1"/>
  <c r="E16" i="5"/>
  <c r="C16" i="5"/>
  <c r="AA15" i="5"/>
  <c r="V15" i="5"/>
  <c r="Z15" i="5" s="1"/>
  <c r="U15" i="5"/>
  <c r="Z18" i="5" s="1"/>
  <c r="P15" i="5"/>
  <c r="K15" i="5"/>
  <c r="Z5" i="5" s="1"/>
  <c r="J15" i="5"/>
  <c r="Z8" i="5" s="1"/>
  <c r="E15" i="5"/>
  <c r="C15" i="5"/>
  <c r="V14" i="5"/>
  <c r="Z14" i="5" s="1"/>
  <c r="U14" i="5"/>
  <c r="Y16" i="5" s="1"/>
  <c r="N14" i="5"/>
  <c r="K14" i="5"/>
  <c r="Z4" i="5" s="1"/>
  <c r="J14" i="5"/>
  <c r="Y6" i="5" s="1"/>
  <c r="E14" i="5"/>
  <c r="C14" i="5"/>
  <c r="X13" i="5"/>
  <c r="V13" i="5"/>
  <c r="Y17" i="5" s="1"/>
  <c r="U13" i="5"/>
  <c r="Y15" i="5" s="1"/>
  <c r="P13" i="5"/>
  <c r="K13" i="5"/>
  <c r="Y7" i="5" s="1"/>
  <c r="J13" i="5"/>
  <c r="Y5" i="5" s="1"/>
  <c r="E13" i="5"/>
  <c r="C13" i="5"/>
  <c r="V12" i="5"/>
  <c r="Y18" i="5" s="1"/>
  <c r="U12" i="5"/>
  <c r="Y14" i="5" s="1"/>
  <c r="P12" i="5"/>
  <c r="K12" i="5"/>
  <c r="Y8" i="5" s="1"/>
  <c r="J12" i="5"/>
  <c r="Y4" i="5" s="1"/>
  <c r="E12" i="5"/>
  <c r="C12" i="5"/>
  <c r="X8" i="5"/>
  <c r="M26" i="5" s="1"/>
  <c r="X7" i="5"/>
  <c r="M27" i="5" s="1"/>
  <c r="N42" i="5" s="1"/>
  <c r="X6" i="5"/>
  <c r="M4" i="5" s="1"/>
  <c r="X14" i="5" s="1"/>
  <c r="X5" i="5"/>
  <c r="M6" i="5" s="1"/>
  <c r="X4" i="5"/>
  <c r="M5" i="5" s="1"/>
  <c r="X15" i="5" s="1"/>
  <c r="X3" i="5"/>
  <c r="V65" i="6"/>
  <c r="U65" i="6"/>
  <c r="AB61" i="6" s="1"/>
  <c r="K65" i="6"/>
  <c r="AB52" i="6" s="1"/>
  <c r="J65" i="6"/>
  <c r="E65" i="6"/>
  <c r="C65" i="6"/>
  <c r="V64" i="6"/>
  <c r="AB60" i="6" s="1"/>
  <c r="U64" i="6"/>
  <c r="AB59" i="6" s="1"/>
  <c r="K64" i="6"/>
  <c r="AB50" i="6" s="1"/>
  <c r="J64" i="6"/>
  <c r="AB49" i="6" s="1"/>
  <c r="E64" i="6"/>
  <c r="C64" i="6"/>
  <c r="V63" i="6"/>
  <c r="AB58" i="6" s="1"/>
  <c r="U63" i="6"/>
  <c r="AA61" i="6" s="1"/>
  <c r="K63" i="6"/>
  <c r="AB48" i="6" s="1"/>
  <c r="J63" i="6"/>
  <c r="AA51" i="6" s="1"/>
  <c r="E63" i="6"/>
  <c r="C63" i="6"/>
  <c r="AB62" i="6"/>
  <c r="X62" i="6"/>
  <c r="V62" i="6"/>
  <c r="AA60" i="6" s="1"/>
  <c r="U62" i="6"/>
  <c r="AA62" i="6" s="1"/>
  <c r="N62" i="6"/>
  <c r="K62" i="6"/>
  <c r="AA50" i="6" s="1"/>
  <c r="J62" i="6"/>
  <c r="AA52" i="6" s="1"/>
  <c r="E62" i="6"/>
  <c r="C62" i="6"/>
  <c r="V61" i="6"/>
  <c r="AA59" i="6" s="1"/>
  <c r="U61" i="6"/>
  <c r="AA58" i="6" s="1"/>
  <c r="K61" i="6"/>
  <c r="AA49" i="6" s="1"/>
  <c r="J61" i="6"/>
  <c r="AA48" i="6" s="1"/>
  <c r="E61" i="6"/>
  <c r="C61" i="6"/>
  <c r="X60" i="6"/>
  <c r="V60" i="6"/>
  <c r="Z61" i="6" s="1"/>
  <c r="U60" i="6"/>
  <c r="Z60" i="6" s="1"/>
  <c r="N60" i="6"/>
  <c r="K60" i="6"/>
  <c r="Z51" i="6" s="1"/>
  <c r="J60" i="6"/>
  <c r="Z50" i="6" s="1"/>
  <c r="E60" i="6"/>
  <c r="C60" i="6"/>
  <c r="V59" i="6"/>
  <c r="Z59" i="6" s="1"/>
  <c r="U59" i="6"/>
  <c r="Z62" i="6" s="1"/>
  <c r="N59" i="6"/>
  <c r="K59" i="6"/>
  <c r="Z49" i="6" s="1"/>
  <c r="J59" i="6"/>
  <c r="Z52" i="6" s="1"/>
  <c r="E59" i="6"/>
  <c r="C59" i="6"/>
  <c r="V58" i="6"/>
  <c r="Z58" i="6" s="1"/>
  <c r="U58" i="6"/>
  <c r="Y60" i="6" s="1"/>
  <c r="K58" i="6"/>
  <c r="Z48" i="6" s="1"/>
  <c r="J58" i="6"/>
  <c r="Y50" i="6" s="1"/>
  <c r="E58" i="6"/>
  <c r="C58" i="6"/>
  <c r="X57" i="6"/>
  <c r="V57" i="6"/>
  <c r="Y61" i="6" s="1"/>
  <c r="U57" i="6"/>
  <c r="Y59" i="6" s="1"/>
  <c r="K57" i="6"/>
  <c r="Y51" i="6" s="1"/>
  <c r="J57" i="6"/>
  <c r="Y49" i="6" s="1"/>
  <c r="E57" i="6"/>
  <c r="C57" i="6"/>
  <c r="V56" i="6"/>
  <c r="Y62" i="6" s="1"/>
  <c r="U56" i="6"/>
  <c r="Y58" i="6" s="1"/>
  <c r="K56" i="6"/>
  <c r="Y52" i="6" s="1"/>
  <c r="J56" i="6"/>
  <c r="Y48" i="6" s="1"/>
  <c r="E56" i="6"/>
  <c r="C56" i="6"/>
  <c r="X52" i="6"/>
  <c r="M52" i="6" s="1"/>
  <c r="P65" i="6" s="1"/>
  <c r="AB51" i="6"/>
  <c r="X51" i="6"/>
  <c r="M50" i="6" s="1"/>
  <c r="P64" i="6" s="1"/>
  <c r="X50" i="6"/>
  <c r="M29" i="6" s="1"/>
  <c r="X49" i="6"/>
  <c r="M30" i="6" s="1"/>
  <c r="X48" i="6"/>
  <c r="M51" i="6" s="1"/>
  <c r="N65" i="6" s="1"/>
  <c r="X47" i="6"/>
  <c r="X29" i="9"/>
  <c r="X24" i="9"/>
  <c r="M7" i="9" s="1"/>
  <c r="X23" i="9"/>
  <c r="M23" i="9" s="1"/>
  <c r="X32" i="9" s="1"/>
  <c r="X22" i="9"/>
  <c r="M6" i="9" s="1"/>
  <c r="X21" i="9"/>
  <c r="M24" i="9" s="1"/>
  <c r="X33" i="9" s="1"/>
  <c r="X20" i="9"/>
  <c r="V33" i="9"/>
  <c r="AA32" i="9" s="1"/>
  <c r="U33" i="9"/>
  <c r="AA31" i="9" s="1"/>
  <c r="P33" i="9"/>
  <c r="V32" i="9"/>
  <c r="AA30" i="9" s="1"/>
  <c r="U32" i="9"/>
  <c r="AA33" i="9" s="1"/>
  <c r="V31" i="9"/>
  <c r="Z33" i="9" s="1"/>
  <c r="U31" i="9"/>
  <c r="Z31" i="9" s="1"/>
  <c r="P31" i="9"/>
  <c r="V30" i="9"/>
  <c r="Z32" i="9" s="1"/>
  <c r="U30" i="9"/>
  <c r="Z30" i="9" s="1"/>
  <c r="P30" i="9"/>
  <c r="V29" i="9"/>
  <c r="Y33" i="9" s="1"/>
  <c r="U29" i="9"/>
  <c r="Y32" i="9" s="1"/>
  <c r="P29" i="9"/>
  <c r="V28" i="9"/>
  <c r="Y31" i="9" s="1"/>
  <c r="U28" i="9"/>
  <c r="Y30" i="9" s="1"/>
  <c r="P28" i="9"/>
  <c r="K33" i="9"/>
  <c r="AA23" i="9" s="1"/>
  <c r="J33" i="9"/>
  <c r="AA22" i="9" s="1"/>
  <c r="E33" i="9"/>
  <c r="C33" i="9"/>
  <c r="K32" i="9"/>
  <c r="AA21" i="9" s="1"/>
  <c r="J32" i="9"/>
  <c r="AA24" i="9" s="1"/>
  <c r="E32" i="9"/>
  <c r="C32" i="9"/>
  <c r="K31" i="9"/>
  <c r="Z24" i="9" s="1"/>
  <c r="J31" i="9"/>
  <c r="Z22" i="9" s="1"/>
  <c r="E31" i="9"/>
  <c r="C31" i="9"/>
  <c r="K30" i="9"/>
  <c r="Z23" i="9" s="1"/>
  <c r="J30" i="9"/>
  <c r="Z21" i="9" s="1"/>
  <c r="E30" i="9"/>
  <c r="C30" i="9"/>
  <c r="K29" i="9"/>
  <c r="Y24" i="9" s="1"/>
  <c r="J29" i="9"/>
  <c r="Y23" i="9" s="1"/>
  <c r="E29" i="9"/>
  <c r="C29" i="9"/>
  <c r="K28" i="9"/>
  <c r="Y22" i="9" s="1"/>
  <c r="J28" i="9"/>
  <c r="E28" i="9"/>
  <c r="C28" i="9"/>
  <c r="X16" i="9"/>
  <c r="V16" i="9"/>
  <c r="AA15" i="9" s="1"/>
  <c r="U16" i="9"/>
  <c r="AA14" i="9" s="1"/>
  <c r="P16" i="9"/>
  <c r="N16" i="9"/>
  <c r="K16" i="9"/>
  <c r="AA6" i="9" s="1"/>
  <c r="J16" i="9"/>
  <c r="AA5" i="9" s="1"/>
  <c r="E16" i="9"/>
  <c r="C16" i="9"/>
  <c r="X15" i="9"/>
  <c r="V15" i="9"/>
  <c r="AA13" i="9" s="1"/>
  <c r="U15" i="9"/>
  <c r="AA16" i="9" s="1"/>
  <c r="N15" i="9"/>
  <c r="K15" i="9"/>
  <c r="AA4" i="9" s="1"/>
  <c r="J15" i="9"/>
  <c r="AA7" i="9" s="1"/>
  <c r="E15" i="9"/>
  <c r="C15" i="9"/>
  <c r="X14" i="9"/>
  <c r="V14" i="9"/>
  <c r="Z16" i="9" s="1"/>
  <c r="U14" i="9"/>
  <c r="Z14" i="9" s="1"/>
  <c r="P14" i="9"/>
  <c r="N14" i="9"/>
  <c r="K14" i="9"/>
  <c r="Z7" i="9" s="1"/>
  <c r="J14" i="9"/>
  <c r="Z5" i="9" s="1"/>
  <c r="E14" i="9"/>
  <c r="C14" i="9"/>
  <c r="V13" i="9"/>
  <c r="Z15" i="9" s="1"/>
  <c r="U13" i="9"/>
  <c r="Z13" i="9" s="1"/>
  <c r="P13" i="9"/>
  <c r="K13" i="9"/>
  <c r="Z6" i="9" s="1"/>
  <c r="J13" i="9"/>
  <c r="Z4" i="9" s="1"/>
  <c r="E13" i="9"/>
  <c r="C13" i="9"/>
  <c r="X12" i="9"/>
  <c r="V12" i="9"/>
  <c r="Y16" i="9" s="1"/>
  <c r="U12" i="9"/>
  <c r="Y15" i="9" s="1"/>
  <c r="P12" i="9"/>
  <c r="N12" i="9"/>
  <c r="K12" i="9"/>
  <c r="Y7" i="9" s="1"/>
  <c r="J12" i="9"/>
  <c r="Y6" i="9" s="1"/>
  <c r="E12" i="9"/>
  <c r="C12" i="9"/>
  <c r="V11" i="9"/>
  <c r="Y14" i="9" s="1"/>
  <c r="U11" i="9"/>
  <c r="Y13" i="9" s="1"/>
  <c r="K11" i="9"/>
  <c r="Y5" i="9" s="1"/>
  <c r="J11" i="9"/>
  <c r="Y4" i="9" s="1"/>
  <c r="E11" i="9"/>
  <c r="C11" i="9"/>
  <c r="X7" i="9"/>
  <c r="M22" i="9" s="1"/>
  <c r="X31" i="9" s="1"/>
  <c r="X6" i="9"/>
  <c r="M21" i="9" s="1"/>
  <c r="P32" i="9" s="1"/>
  <c r="X5" i="9"/>
  <c r="M5" i="9" s="1"/>
  <c r="P11" i="9" s="1"/>
  <c r="X4" i="9"/>
  <c r="M4" i="9" s="1"/>
  <c r="X13" i="9" s="1"/>
  <c r="X3" i="9"/>
  <c r="N11" i="9" l="1"/>
  <c r="P15" i="9"/>
  <c r="N13" i="9"/>
  <c r="N28" i="9"/>
  <c r="N29" i="9"/>
  <c r="N30" i="9"/>
  <c r="N31" i="9"/>
  <c r="N32" i="9"/>
  <c r="N33" i="9"/>
  <c r="X30" i="9"/>
  <c r="P56" i="6"/>
  <c r="P57" i="6"/>
  <c r="N58" i="6"/>
  <c r="P60" i="6"/>
  <c r="X61" i="6"/>
  <c r="P62" i="6"/>
  <c r="P20" i="5"/>
  <c r="P18" i="5"/>
  <c r="P21" i="5"/>
  <c r="N15" i="5"/>
  <c r="P59" i="5"/>
  <c r="N55" i="5"/>
  <c r="X57" i="5"/>
  <c r="N57" i="5"/>
  <c r="N63" i="6"/>
  <c r="P19" i="5"/>
  <c r="N17" i="5"/>
  <c r="P14" i="5"/>
  <c r="N12" i="5"/>
  <c r="N39" i="5"/>
  <c r="P36" i="5"/>
  <c r="N34" i="5"/>
  <c r="X36" i="5"/>
  <c r="P41" i="5"/>
  <c r="N13" i="5"/>
  <c r="N35" i="5"/>
  <c r="X37" i="5"/>
  <c r="P38" i="5"/>
  <c r="X39" i="5"/>
  <c r="N41" i="5"/>
  <c r="N12" i="3"/>
  <c r="N13" i="3"/>
  <c r="P14" i="3"/>
  <c r="P15" i="3"/>
  <c r="P17" i="3"/>
  <c r="N18" i="3"/>
  <c r="N20" i="3"/>
  <c r="P35" i="3"/>
  <c r="N36" i="3"/>
  <c r="X36" i="3"/>
  <c r="P37" i="3"/>
  <c r="N38" i="3"/>
  <c r="X38" i="3"/>
  <c r="P39" i="3"/>
  <c r="N41" i="3"/>
  <c r="P80" i="3"/>
  <c r="N78" i="3"/>
  <c r="N56" i="3"/>
  <c r="N57" i="3"/>
  <c r="P58" i="3"/>
  <c r="X59" i="3"/>
  <c r="P60" i="3"/>
  <c r="N61" i="3"/>
  <c r="X61" i="3"/>
  <c r="P62" i="3"/>
  <c r="P64" i="3"/>
  <c r="X82" i="3"/>
  <c r="N82" i="3"/>
  <c r="P79" i="3"/>
  <c r="N80" i="3"/>
  <c r="P82" i="3"/>
  <c r="P86" i="3"/>
  <c r="X118" i="2"/>
  <c r="N118" i="2"/>
  <c r="X119" i="2"/>
  <c r="N121" i="2"/>
  <c r="N13" i="1"/>
  <c r="X15" i="1"/>
  <c r="P40" i="1"/>
  <c r="X38" i="1"/>
  <c r="N38" i="1"/>
  <c r="N36" i="1"/>
  <c r="X17" i="1"/>
  <c r="P16" i="1"/>
  <c r="P13" i="1"/>
  <c r="N34" i="1"/>
  <c r="P41" i="1"/>
  <c r="N43" i="1"/>
  <c r="N41" i="1"/>
  <c r="P35" i="1"/>
  <c r="AH50" i="5"/>
  <c r="N14" i="3"/>
  <c r="X14" i="3"/>
  <c r="N16" i="3"/>
  <c r="X16" i="3"/>
  <c r="N17" i="3"/>
  <c r="P18" i="3"/>
  <c r="N34" i="3"/>
  <c r="P36" i="3"/>
  <c r="N39" i="3"/>
  <c r="P40" i="3"/>
  <c r="N58" i="3"/>
  <c r="P59" i="3"/>
  <c r="N60" i="3"/>
  <c r="P61" i="3"/>
  <c r="N87" i="3"/>
  <c r="N85" i="3"/>
  <c r="X84" i="3"/>
  <c r="N84" i="3"/>
  <c r="P104" i="3"/>
  <c r="X103" i="3"/>
  <c r="N100" i="3"/>
  <c r="P101" i="3"/>
  <c r="N103" i="2"/>
  <c r="P100" i="2"/>
  <c r="N42" i="1"/>
  <c r="P39" i="1"/>
  <c r="P37" i="1"/>
  <c r="P17" i="1"/>
  <c r="N20" i="1"/>
  <c r="N35" i="1"/>
  <c r="X37" i="1"/>
  <c r="N79" i="3"/>
  <c r="P81" i="3"/>
  <c r="P83" i="3"/>
  <c r="P100" i="3"/>
  <c r="N101" i="3"/>
  <c r="P102" i="3"/>
  <c r="P117" i="2"/>
  <c r="P119" i="2"/>
  <c r="X120" i="2"/>
  <c r="N14" i="1"/>
  <c r="X14" i="1"/>
  <c r="N17" i="1"/>
  <c r="N56" i="1"/>
  <c r="N57" i="1"/>
  <c r="P58" i="1"/>
  <c r="N59" i="1"/>
  <c r="P60" i="1"/>
  <c r="N61" i="1"/>
  <c r="N62" i="1"/>
  <c r="X62" i="1"/>
  <c r="AH74" i="5"/>
  <c r="AH67" i="5"/>
  <c r="AB23" i="9"/>
  <c r="AB94" i="2"/>
  <c r="AH51" i="5"/>
  <c r="AC38" i="5"/>
  <c r="AF4" i="9"/>
  <c r="AH50" i="6"/>
  <c r="AG6" i="5"/>
  <c r="AC92" i="3"/>
  <c r="AE49" i="3"/>
  <c r="AG92" i="3"/>
  <c r="AE71" i="3"/>
  <c r="AF111" i="2"/>
  <c r="AF92" i="2"/>
  <c r="AE94" i="2"/>
  <c r="AF109" i="2"/>
  <c r="AE23" i="9"/>
  <c r="AB30" i="9"/>
  <c r="AC70" i="3"/>
  <c r="AG7" i="9"/>
  <c r="AH4" i="5"/>
  <c r="AF15" i="5"/>
  <c r="AE4" i="3"/>
  <c r="AC29" i="3"/>
  <c r="AE50" i="3"/>
  <c r="AH70" i="3"/>
  <c r="AB92" i="3"/>
  <c r="AB93" i="3"/>
  <c r="AG94" i="2"/>
  <c r="AG109" i="2"/>
  <c r="AG111" i="2"/>
  <c r="AB119" i="2"/>
  <c r="AH57" i="5"/>
  <c r="AH65" i="5"/>
  <c r="AE6" i="9"/>
  <c r="AB4" i="9"/>
  <c r="AB6" i="9"/>
  <c r="AB15" i="9"/>
  <c r="AB33" i="9"/>
  <c r="AC51" i="6"/>
  <c r="AC62" i="6"/>
  <c r="AF29" i="5"/>
  <c r="AH27" i="3"/>
  <c r="AH29" i="3"/>
  <c r="AG26" i="3"/>
  <c r="AG40" i="3"/>
  <c r="AE51" i="3"/>
  <c r="AC51" i="3"/>
  <c r="AG48" i="3"/>
  <c r="AH72" i="3"/>
  <c r="AH74" i="3"/>
  <c r="AC74" i="3"/>
  <c r="AC84" i="3"/>
  <c r="AC72" i="3"/>
  <c r="AC82" i="3"/>
  <c r="AF94" i="3"/>
  <c r="AG93" i="2"/>
  <c r="AB109" i="2"/>
  <c r="AC109" i="2"/>
  <c r="AB120" i="2"/>
  <c r="AH68" i="5"/>
  <c r="AG18" i="3"/>
  <c r="AG26" i="1"/>
  <c r="AH49" i="1"/>
  <c r="AB22" i="9"/>
  <c r="AE21" i="9"/>
  <c r="AH7" i="3"/>
  <c r="AG7" i="3"/>
  <c r="AG4" i="9"/>
  <c r="AB7" i="9"/>
  <c r="AG30" i="9"/>
  <c r="AG5" i="5"/>
  <c r="AG18" i="5"/>
  <c r="AG4" i="3"/>
  <c r="AH5" i="3"/>
  <c r="AG5" i="3"/>
  <c r="AE4" i="9"/>
  <c r="Y21" i="9"/>
  <c r="AB21" i="9" s="1"/>
  <c r="AG23" i="9"/>
  <c r="AF31" i="9"/>
  <c r="AG31" i="9"/>
  <c r="AF33" i="9"/>
  <c r="AE33" i="9"/>
  <c r="AB5" i="9"/>
  <c r="AB16" i="9"/>
  <c r="AD16" i="9"/>
  <c r="AB24" i="9"/>
  <c r="AB31" i="9"/>
  <c r="AG24" i="9"/>
  <c r="AG5" i="9"/>
  <c r="AF16" i="9"/>
  <c r="AG33" i="9"/>
  <c r="AE31" i="9"/>
  <c r="AG22" i="9"/>
  <c r="AF23" i="9"/>
  <c r="AC23" i="9"/>
  <c r="AE5" i="5"/>
  <c r="AC7" i="5"/>
  <c r="AF6" i="9"/>
  <c r="AC6" i="9"/>
  <c r="AB14" i="9"/>
  <c r="AF14" i="9"/>
  <c r="AB32" i="9"/>
  <c r="AG21" i="9"/>
  <c r="AG32" i="9"/>
  <c r="AH52" i="6"/>
  <c r="AC4" i="9"/>
  <c r="AG6" i="9"/>
  <c r="AG16" i="9"/>
  <c r="AG13" i="9"/>
  <c r="AG15" i="9"/>
  <c r="AF21" i="9"/>
  <c r="AC21" i="9"/>
  <c r="AC31" i="9"/>
  <c r="AC33" i="9"/>
  <c r="AC52" i="6"/>
  <c r="AC50" i="6"/>
  <c r="AE5" i="3"/>
  <c r="AE7" i="3"/>
  <c r="AC27" i="3"/>
  <c r="AD27" i="5"/>
  <c r="AC4" i="3"/>
  <c r="AH6" i="3"/>
  <c r="AE6" i="3"/>
  <c r="AH8" i="3"/>
  <c r="AE8" i="3"/>
  <c r="AC14" i="3"/>
  <c r="AC15" i="3"/>
  <c r="AE18" i="3"/>
  <c r="AC26" i="3"/>
  <c r="AE26" i="3"/>
  <c r="AH28" i="3"/>
  <c r="AE28" i="3"/>
  <c r="AH30" i="3"/>
  <c r="AE30" i="3"/>
  <c r="AC36" i="3"/>
  <c r="AC37" i="3"/>
  <c r="AE40" i="3"/>
  <c r="AC48" i="3"/>
  <c r="AE48" i="3"/>
  <c r="AC50" i="3"/>
  <c r="AE52" i="3"/>
  <c r="AC61" i="3"/>
  <c r="AC60" i="3"/>
  <c r="AG70" i="3"/>
  <c r="AG80" i="3"/>
  <c r="AG81" i="3"/>
  <c r="AG82" i="3"/>
  <c r="AG94" i="3"/>
  <c r="AG104" i="3"/>
  <c r="AG101" i="3"/>
  <c r="AG103" i="3"/>
  <c r="AE92" i="2"/>
  <c r="AG95" i="2"/>
  <c r="AB103" i="2"/>
  <c r="AC111" i="2"/>
  <c r="AB110" i="2"/>
  <c r="AB112" i="2"/>
  <c r="AF119" i="2"/>
  <c r="AD121" i="2"/>
  <c r="AG8" i="1"/>
  <c r="AH14" i="5"/>
  <c r="AH27" i="5"/>
  <c r="AG26" i="5"/>
  <c r="AC36" i="5"/>
  <c r="AG6" i="3"/>
  <c r="AG8" i="3"/>
  <c r="AE17" i="3"/>
  <c r="AG28" i="3"/>
  <c r="AG30" i="3"/>
  <c r="AC39" i="3"/>
  <c r="AE39" i="3"/>
  <c r="AH71" i="3"/>
  <c r="AH73" i="3"/>
  <c r="AC80" i="3"/>
  <c r="AC81" i="3"/>
  <c r="AF92" i="3"/>
  <c r="AE92" i="3"/>
  <c r="AG95" i="3"/>
  <c r="AB101" i="3"/>
  <c r="AB103" i="3"/>
  <c r="AB92" i="2"/>
  <c r="AG92" i="2"/>
  <c r="AF94" i="2"/>
  <c r="AC94" i="2"/>
  <c r="AB93" i="2"/>
  <c r="AB102" i="2"/>
  <c r="AB95" i="2"/>
  <c r="AB104" i="2"/>
  <c r="AG110" i="2"/>
  <c r="AB111" i="2"/>
  <c r="AE111" i="2"/>
  <c r="AF121" i="2"/>
  <c r="AG5" i="1"/>
  <c r="AD29" i="1"/>
  <c r="AH29" i="1"/>
  <c r="AH58" i="5"/>
  <c r="AE15" i="3"/>
  <c r="AE16" i="3"/>
  <c r="AE27" i="3"/>
  <c r="AE29" i="3"/>
  <c r="AE37" i="3"/>
  <c r="AE38" i="3"/>
  <c r="AC52" i="3"/>
  <c r="AG52" i="3"/>
  <c r="AC71" i="3"/>
  <c r="AC73" i="3"/>
  <c r="AC83" i="3"/>
  <c r="AG84" i="3"/>
  <c r="AC94" i="3"/>
  <c r="AB102" i="3"/>
  <c r="AB95" i="3"/>
  <c r="AF102" i="3"/>
  <c r="AD104" i="3"/>
  <c r="AG121" i="2"/>
  <c r="AG118" i="2"/>
  <c r="AG120" i="2"/>
  <c r="AG4" i="1"/>
  <c r="AC17" i="1"/>
  <c r="AD30" i="1"/>
  <c r="AH30" i="1"/>
  <c r="AC40" i="1"/>
  <c r="AC38" i="1"/>
  <c r="AD49" i="1"/>
  <c r="AC58" i="1"/>
  <c r="AC59" i="1"/>
  <c r="AH66" i="5"/>
  <c r="AF48" i="6"/>
  <c r="AF49" i="6"/>
  <c r="AH51" i="6"/>
  <c r="AC48" i="6"/>
  <c r="AC58" i="6"/>
  <c r="AC49" i="6"/>
  <c r="AD14" i="5"/>
  <c r="AH4" i="3"/>
  <c r="AF17" i="3"/>
  <c r="AE14" i="3"/>
  <c r="AH26" i="3"/>
  <c r="AG27" i="3"/>
  <c r="AG29" i="3"/>
  <c r="AE36" i="3"/>
  <c r="AH48" i="3"/>
  <c r="AC49" i="3"/>
  <c r="AE70" i="3"/>
  <c r="AG71" i="3"/>
  <c r="AG83" i="3"/>
  <c r="AG93" i="3"/>
  <c r="AB94" i="3"/>
  <c r="AE94" i="3"/>
  <c r="AF104" i="3"/>
  <c r="AC92" i="2"/>
  <c r="AE109" i="2"/>
  <c r="AG112" i="2"/>
  <c r="AB118" i="2"/>
  <c r="AF50" i="1"/>
  <c r="AC62" i="1"/>
  <c r="AC61" i="1"/>
  <c r="AC60" i="1"/>
  <c r="AH75" i="5"/>
  <c r="AH77" i="5"/>
  <c r="AH60" i="5"/>
  <c r="AH76" i="5"/>
  <c r="AH59" i="5"/>
  <c r="AH7" i="5"/>
  <c r="AC8" i="5"/>
  <c r="AH18" i="5"/>
  <c r="AH26" i="5"/>
  <c r="AE26" i="5"/>
  <c r="AC28" i="5"/>
  <c r="AF30" i="5"/>
  <c r="AC5" i="5"/>
  <c r="AC37" i="5"/>
  <c r="AC39" i="5"/>
  <c r="AC40" i="5"/>
  <c r="AC4" i="5"/>
  <c r="AE4" i="5"/>
  <c r="AG4" i="5"/>
  <c r="AH6" i="5"/>
  <c r="AG7" i="5"/>
  <c r="AC14" i="5"/>
  <c r="AC15" i="5"/>
  <c r="Y26" i="5"/>
  <c r="AC26" i="5" s="1"/>
  <c r="AF28" i="5"/>
  <c r="AH5" i="5"/>
  <c r="AC6" i="5"/>
  <c r="AE6" i="5"/>
  <c r="AH8" i="5"/>
  <c r="AG8" i="5"/>
  <c r="AC18" i="5"/>
  <c r="AE8" i="5"/>
  <c r="AD17" i="5"/>
  <c r="AF16" i="5"/>
  <c r="AC8" i="1"/>
  <c r="AC18" i="1"/>
  <c r="AH15" i="1"/>
  <c r="AG6" i="1"/>
  <c r="AG7" i="1"/>
  <c r="AC4" i="1"/>
  <c r="AG18" i="1"/>
  <c r="AC14" i="1"/>
  <c r="AC5" i="1"/>
  <c r="AC15" i="1"/>
  <c r="AH16" i="1"/>
  <c r="AC26" i="1"/>
  <c r="AG27" i="1"/>
  <c r="AG40" i="1"/>
  <c r="AC36" i="1"/>
  <c r="AC50" i="1"/>
  <c r="AE62" i="1"/>
  <c r="AC7" i="1"/>
  <c r="AH14" i="1"/>
  <c r="AH17" i="1"/>
  <c r="AH18" i="1"/>
  <c r="AC27" i="1"/>
  <c r="AH36" i="1"/>
  <c r="AE36" i="1"/>
  <c r="AE40" i="1"/>
  <c r="AC37" i="1"/>
  <c r="AC39" i="1"/>
  <c r="AC6" i="1"/>
  <c r="AC16" i="1"/>
  <c r="AD4" i="1"/>
  <c r="AF4" i="1"/>
  <c r="AH4" i="1"/>
  <c r="AD5" i="1"/>
  <c r="AF5" i="1"/>
  <c r="AH5" i="1"/>
  <c r="AD6" i="1"/>
  <c r="AF6" i="1"/>
  <c r="AH6" i="1"/>
  <c r="AD7" i="1"/>
  <c r="AF7" i="1"/>
  <c r="AH7" i="1"/>
  <c r="AD8" i="1"/>
  <c r="AF8" i="1"/>
  <c r="AH8" i="1"/>
  <c r="AE14" i="1"/>
  <c r="AG14" i="1"/>
  <c r="AE15" i="1"/>
  <c r="AG15" i="1"/>
  <c r="AE16" i="1"/>
  <c r="AG16" i="1"/>
  <c r="AE17" i="1"/>
  <c r="AG17" i="1"/>
  <c r="AE18" i="1"/>
  <c r="AD26" i="1"/>
  <c r="AF26" i="1"/>
  <c r="AH26" i="1"/>
  <c r="AD27" i="1"/>
  <c r="AF27" i="1"/>
  <c r="AH27" i="1"/>
  <c r="AG28" i="1"/>
  <c r="AE28" i="1"/>
  <c r="AD28" i="1"/>
  <c r="AH28" i="1"/>
  <c r="AC29" i="1"/>
  <c r="AC30" i="1"/>
  <c r="AE37" i="1"/>
  <c r="AG38" i="1"/>
  <c r="AH39" i="1"/>
  <c r="AG39" i="1"/>
  <c r="AH40" i="1"/>
  <c r="AG48" i="1"/>
  <c r="AE48" i="1"/>
  <c r="AD48" i="1"/>
  <c r="AH48" i="1"/>
  <c r="AG51" i="1"/>
  <c r="AE51" i="1"/>
  <c r="AF51" i="1"/>
  <c r="AG52" i="1"/>
  <c r="AE52" i="1"/>
  <c r="AF52" i="1"/>
  <c r="AC48" i="1"/>
  <c r="AC49" i="1"/>
  <c r="AG58" i="1"/>
  <c r="AH59" i="1"/>
  <c r="AG59" i="1"/>
  <c r="AH60" i="1"/>
  <c r="AE60" i="1"/>
  <c r="AE61" i="1"/>
  <c r="AG62" i="1"/>
  <c r="AE4" i="1"/>
  <c r="AE5" i="1"/>
  <c r="AE6" i="1"/>
  <c r="AE7" i="1"/>
  <c r="AE8" i="1"/>
  <c r="AD14" i="1"/>
  <c r="AF14" i="1"/>
  <c r="AD15" i="1"/>
  <c r="AF15" i="1"/>
  <c r="AD16" i="1"/>
  <c r="AF16" i="1"/>
  <c r="AD17" i="1"/>
  <c r="AF17" i="1"/>
  <c r="AD18" i="1"/>
  <c r="AF18" i="1"/>
  <c r="AE26" i="1"/>
  <c r="AE27" i="1"/>
  <c r="AC28" i="1"/>
  <c r="AF28" i="1"/>
  <c r="AG29" i="1"/>
  <c r="AE29" i="1"/>
  <c r="AF29" i="1"/>
  <c r="AG30" i="1"/>
  <c r="AE30" i="1"/>
  <c r="AF30" i="1"/>
  <c r="AG36" i="1"/>
  <c r="AH37" i="1"/>
  <c r="AG37" i="1"/>
  <c r="AH38" i="1"/>
  <c r="AE38" i="1"/>
  <c r="AE39" i="1"/>
  <c r="AF48" i="1"/>
  <c r="AG49" i="1"/>
  <c r="AE49" i="1"/>
  <c r="AF49" i="1"/>
  <c r="AG50" i="1"/>
  <c r="AE50" i="1"/>
  <c r="AD50" i="1"/>
  <c r="AH50" i="1"/>
  <c r="AC51" i="1"/>
  <c r="AD51" i="1"/>
  <c r="AH51" i="1"/>
  <c r="AC52" i="1"/>
  <c r="AD52" i="1"/>
  <c r="AH52" i="1"/>
  <c r="AH58" i="1"/>
  <c r="AE58" i="1"/>
  <c r="AE59" i="1"/>
  <c r="AG60" i="1"/>
  <c r="AH61" i="1"/>
  <c r="AG61" i="1"/>
  <c r="AH62" i="1"/>
  <c r="AD36" i="1"/>
  <c r="AF36" i="1"/>
  <c r="AD37" i="1"/>
  <c r="AF37" i="1"/>
  <c r="AD38" i="1"/>
  <c r="AF38" i="1"/>
  <c r="AD39" i="1"/>
  <c r="AF39" i="1"/>
  <c r="AD40" i="1"/>
  <c r="AF40" i="1"/>
  <c r="AD58" i="1"/>
  <c r="AF58" i="1"/>
  <c r="AD59" i="1"/>
  <c r="AF59" i="1"/>
  <c r="AD60" i="1"/>
  <c r="AF60" i="1"/>
  <c r="AD61" i="1"/>
  <c r="AF61" i="1"/>
  <c r="AD62" i="1"/>
  <c r="AF62" i="1"/>
  <c r="AB121" i="2"/>
  <c r="AD110" i="2"/>
  <c r="AF110" i="2"/>
  <c r="AD112" i="2"/>
  <c r="AF112" i="2"/>
  <c r="AD118" i="2"/>
  <c r="AF118" i="2"/>
  <c r="AC119" i="2"/>
  <c r="AE119" i="2"/>
  <c r="AG119" i="2"/>
  <c r="AD120" i="2"/>
  <c r="AF120" i="2"/>
  <c r="AC121" i="2"/>
  <c r="AE121" i="2"/>
  <c r="AD109" i="2"/>
  <c r="AC110" i="2"/>
  <c r="AE110" i="2"/>
  <c r="AD111" i="2"/>
  <c r="AC112" i="2"/>
  <c r="AE112" i="2"/>
  <c r="AC118" i="2"/>
  <c r="AE118" i="2"/>
  <c r="AD119" i="2"/>
  <c r="AC120" i="2"/>
  <c r="AE120" i="2"/>
  <c r="AB101" i="2"/>
  <c r="AH93" i="2"/>
  <c r="AD93" i="2"/>
  <c r="AF93" i="2"/>
  <c r="AD95" i="2"/>
  <c r="AF95" i="2"/>
  <c r="AD92" i="2"/>
  <c r="AC93" i="2"/>
  <c r="AE93" i="2"/>
  <c r="AD94" i="2"/>
  <c r="AC95" i="2"/>
  <c r="AE95" i="2"/>
  <c r="AB104" i="3"/>
  <c r="AD93" i="3"/>
  <c r="AF93" i="3"/>
  <c r="AD95" i="3"/>
  <c r="AF95" i="3"/>
  <c r="AD101" i="3"/>
  <c r="AF101" i="3"/>
  <c r="AC102" i="3"/>
  <c r="AE102" i="3"/>
  <c r="AG102" i="3"/>
  <c r="AD103" i="3"/>
  <c r="AF103" i="3"/>
  <c r="AC104" i="3"/>
  <c r="AE104" i="3"/>
  <c r="AD92" i="3"/>
  <c r="AC93" i="3"/>
  <c r="AE93" i="3"/>
  <c r="AD94" i="3"/>
  <c r="AC95" i="3"/>
  <c r="AE95" i="3"/>
  <c r="AC101" i="3"/>
  <c r="AE101" i="3"/>
  <c r="AD102" i="3"/>
  <c r="AC103" i="3"/>
  <c r="AE103" i="3"/>
  <c r="AF60" i="3"/>
  <c r="AC5" i="3"/>
  <c r="AC6" i="3"/>
  <c r="AC7" i="3"/>
  <c r="AC8" i="3"/>
  <c r="AC18" i="3"/>
  <c r="AC17" i="3"/>
  <c r="AC16" i="3"/>
  <c r="AC28" i="3"/>
  <c r="AC30" i="3"/>
  <c r="AC40" i="3"/>
  <c r="AC38" i="3"/>
  <c r="AD15" i="3"/>
  <c r="AD18" i="3"/>
  <c r="AF36" i="3"/>
  <c r="AF37" i="3"/>
  <c r="AF38" i="3"/>
  <c r="AF39" i="3"/>
  <c r="AH40" i="3"/>
  <c r="AC62" i="3"/>
  <c r="AE58" i="3"/>
  <c r="AF58" i="3"/>
  <c r="AE59" i="3"/>
  <c r="AD59" i="3"/>
  <c r="AH59" i="3"/>
  <c r="AE61" i="3"/>
  <c r="AF61" i="3"/>
  <c r="AE62" i="3"/>
  <c r="AF62" i="3"/>
  <c r="AI83" i="3"/>
  <c r="AD14" i="3"/>
  <c r="AF14" i="3"/>
  <c r="AH14" i="3"/>
  <c r="AF15" i="3"/>
  <c r="AH15" i="3"/>
  <c r="AD16" i="3"/>
  <c r="AF16" i="3"/>
  <c r="AH16" i="3"/>
  <c r="AD17" i="3"/>
  <c r="AH17" i="3"/>
  <c r="AF18" i="3"/>
  <c r="AH18" i="3"/>
  <c r="AD36" i="3"/>
  <c r="AH36" i="3"/>
  <c r="AD37" i="3"/>
  <c r="AH37" i="3"/>
  <c r="AD38" i="3"/>
  <c r="AH38" i="3"/>
  <c r="AD39" i="3"/>
  <c r="AH39" i="3"/>
  <c r="AD40" i="3"/>
  <c r="AF40" i="3"/>
  <c r="AD4" i="3"/>
  <c r="AF4" i="3"/>
  <c r="AD5" i="3"/>
  <c r="AF5" i="3"/>
  <c r="AD6" i="3"/>
  <c r="AF6" i="3"/>
  <c r="AD7" i="3"/>
  <c r="AF7" i="3"/>
  <c r="AD8" i="3"/>
  <c r="AF8" i="3"/>
  <c r="AG14" i="3"/>
  <c r="AG15" i="3"/>
  <c r="AG16" i="3"/>
  <c r="AG17" i="3"/>
  <c r="AD26" i="3"/>
  <c r="AF26" i="3"/>
  <c r="AD27" i="3"/>
  <c r="AF27" i="3"/>
  <c r="AD28" i="3"/>
  <c r="AF28" i="3"/>
  <c r="AD29" i="3"/>
  <c r="AF29" i="3"/>
  <c r="AD30" i="3"/>
  <c r="AF30" i="3"/>
  <c r="AG36" i="3"/>
  <c r="AG37" i="3"/>
  <c r="AG38" i="3"/>
  <c r="AG39" i="3"/>
  <c r="AD48" i="3"/>
  <c r="AF48" i="3"/>
  <c r="AH49" i="3"/>
  <c r="AF49" i="3"/>
  <c r="AD49" i="3"/>
  <c r="AG49" i="3"/>
  <c r="AH50" i="3"/>
  <c r="AG50" i="3"/>
  <c r="AH51" i="3"/>
  <c r="AG51" i="3"/>
  <c r="AH52" i="3"/>
  <c r="AG62" i="3"/>
  <c r="AC58" i="3"/>
  <c r="AC59" i="3"/>
  <c r="AD58" i="3"/>
  <c r="AH58" i="3"/>
  <c r="AF59" i="3"/>
  <c r="AE60" i="3"/>
  <c r="AD60" i="3"/>
  <c r="AH60" i="3"/>
  <c r="AD61" i="3"/>
  <c r="AH61" i="3"/>
  <c r="AD62" i="3"/>
  <c r="AH62" i="3"/>
  <c r="AI80" i="3"/>
  <c r="AE72" i="3"/>
  <c r="AG72" i="3"/>
  <c r="AE73" i="3"/>
  <c r="AG73" i="3"/>
  <c r="AE74" i="3"/>
  <c r="AG74" i="3"/>
  <c r="AD80" i="3"/>
  <c r="AF80" i="3"/>
  <c r="AH80" i="3"/>
  <c r="AD81" i="3"/>
  <c r="AF81" i="3"/>
  <c r="AH81" i="3"/>
  <c r="AD82" i="3"/>
  <c r="AF82" i="3"/>
  <c r="AH82" i="3"/>
  <c r="AD83" i="3"/>
  <c r="AF83" i="3"/>
  <c r="AH83" i="3"/>
  <c r="AD84" i="3"/>
  <c r="AF84" i="3"/>
  <c r="AH84" i="3"/>
  <c r="AD50" i="3"/>
  <c r="AF50" i="3"/>
  <c r="AD51" i="3"/>
  <c r="AF51" i="3"/>
  <c r="AD52" i="3"/>
  <c r="AF52" i="3"/>
  <c r="AG58" i="3"/>
  <c r="AG59" i="3"/>
  <c r="AG60" i="3"/>
  <c r="AG61" i="3"/>
  <c r="AD70" i="3"/>
  <c r="AF70" i="3"/>
  <c r="AD71" i="3"/>
  <c r="AF71" i="3"/>
  <c r="AD72" i="3"/>
  <c r="AF72" i="3"/>
  <c r="AD73" i="3"/>
  <c r="AF73" i="3"/>
  <c r="AD74" i="3"/>
  <c r="AF74" i="3"/>
  <c r="AE80" i="3"/>
  <c r="AE81" i="3"/>
  <c r="AE82" i="3"/>
  <c r="AE83" i="3"/>
  <c r="AE84" i="3"/>
  <c r="AD4" i="5"/>
  <c r="AF4" i="5"/>
  <c r="AD5" i="5"/>
  <c r="AF5" i="5"/>
  <c r="AD6" i="5"/>
  <c r="AF6" i="5"/>
  <c r="AE7" i="5"/>
  <c r="AC17" i="5"/>
  <c r="AC16" i="5"/>
  <c r="AE14" i="5"/>
  <c r="AF14" i="5"/>
  <c r="AE15" i="5"/>
  <c r="AD15" i="5"/>
  <c r="AH15" i="5"/>
  <c r="AE17" i="5"/>
  <c r="AF17" i="5"/>
  <c r="AE18" i="5"/>
  <c r="AF18" i="5"/>
  <c r="AE16" i="5"/>
  <c r="AD16" i="5"/>
  <c r="AH16" i="5"/>
  <c r="AH17" i="5"/>
  <c r="AD18" i="5"/>
  <c r="AG29" i="5"/>
  <c r="AE29" i="5"/>
  <c r="AH29" i="5"/>
  <c r="AD29" i="5"/>
  <c r="AG30" i="5"/>
  <c r="AE30" i="5"/>
  <c r="AH30" i="5"/>
  <c r="AD30" i="5"/>
  <c r="AE40" i="5"/>
  <c r="AG39" i="5"/>
  <c r="AG38" i="5"/>
  <c r="AE37" i="5"/>
  <c r="AE36" i="5"/>
  <c r="AG40" i="5"/>
  <c r="AE39" i="5"/>
  <c r="AE38" i="5"/>
  <c r="AG37" i="5"/>
  <c r="AG36" i="5"/>
  <c r="AC27" i="5"/>
  <c r="AH37" i="5"/>
  <c r="AH38" i="5"/>
  <c r="AD7" i="5"/>
  <c r="AF7" i="5"/>
  <c r="AD8" i="5"/>
  <c r="AF8" i="5"/>
  <c r="AG14" i="5"/>
  <c r="AG15" i="5"/>
  <c r="AG16" i="5"/>
  <c r="AG17" i="5"/>
  <c r="AD26" i="5"/>
  <c r="AF26" i="5"/>
  <c r="AG27" i="5"/>
  <c r="AE27" i="5"/>
  <c r="AF27" i="5"/>
  <c r="AG28" i="5"/>
  <c r="AE28" i="5"/>
  <c r="AD28" i="5"/>
  <c r="AH28" i="5"/>
  <c r="AC29" i="5"/>
  <c r="AC30" i="5"/>
  <c r="AH36" i="5"/>
  <c r="AH39" i="5"/>
  <c r="AH40" i="5"/>
  <c r="AD36" i="5"/>
  <c r="AF36" i="5"/>
  <c r="AD37" i="5"/>
  <c r="AF37" i="5"/>
  <c r="AD38" i="5"/>
  <c r="AF38" i="5"/>
  <c r="AD39" i="5"/>
  <c r="AF39" i="5"/>
  <c r="AD40" i="5"/>
  <c r="AF40" i="5"/>
  <c r="AC59" i="6"/>
  <c r="AC60" i="6"/>
  <c r="AC61" i="6"/>
  <c r="AD48" i="6"/>
  <c r="AH48" i="6"/>
  <c r="AD49" i="6"/>
  <c r="AH49" i="6"/>
  <c r="AF50" i="6"/>
  <c r="AD51" i="6"/>
  <c r="AF52" i="6"/>
  <c r="AE48" i="6"/>
  <c r="AG48" i="6"/>
  <c r="AE49" i="6"/>
  <c r="AG49" i="6"/>
  <c r="AE50" i="6"/>
  <c r="AG50" i="6"/>
  <c r="AE51" i="6"/>
  <c r="AG51" i="6"/>
  <c r="AE52" i="6"/>
  <c r="AG52" i="6"/>
  <c r="AD50" i="6"/>
  <c r="AF51" i="6"/>
  <c r="AD52" i="6"/>
  <c r="AH30" i="9"/>
  <c r="AH32" i="9"/>
  <c r="AD22" i="9"/>
  <c r="AF22" i="9"/>
  <c r="AD24" i="9"/>
  <c r="AF24" i="9"/>
  <c r="AD30" i="9"/>
  <c r="AF30" i="9"/>
  <c r="AD32" i="9"/>
  <c r="AF32" i="9"/>
  <c r="AD21" i="9"/>
  <c r="AC22" i="9"/>
  <c r="AE22" i="9"/>
  <c r="AD23" i="9"/>
  <c r="AC24" i="9"/>
  <c r="AE24" i="9"/>
  <c r="AC30" i="9"/>
  <c r="AE30" i="9"/>
  <c r="AD31" i="9"/>
  <c r="AC32" i="9"/>
  <c r="AE32" i="9"/>
  <c r="AD33" i="9"/>
  <c r="AB13" i="9"/>
  <c r="AH15" i="9" s="1"/>
  <c r="AD5" i="9"/>
  <c r="AF5" i="9"/>
  <c r="AD7" i="9"/>
  <c r="AF7" i="9"/>
  <c r="AD13" i="9"/>
  <c r="AF13" i="9"/>
  <c r="AC14" i="9"/>
  <c r="AE14" i="9"/>
  <c r="AG14" i="9"/>
  <c r="AD15" i="9"/>
  <c r="AF15" i="9"/>
  <c r="AC16" i="9"/>
  <c r="AE16" i="9"/>
  <c r="AD4" i="9"/>
  <c r="AC5" i="9"/>
  <c r="AE5" i="9"/>
  <c r="AD6" i="9"/>
  <c r="AC7" i="9"/>
  <c r="AE7" i="9"/>
  <c r="AC13" i="9"/>
  <c r="AE13" i="9"/>
  <c r="AD14" i="9"/>
  <c r="AC15" i="9"/>
  <c r="AE15" i="9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AD58" i="5" l="1"/>
  <c r="AE59" i="5"/>
  <c r="AF59" i="5"/>
  <c r="AF58" i="5"/>
  <c r="AD60" i="5"/>
  <c r="AC58" i="5"/>
  <c r="AD59" i="5"/>
  <c r="AC60" i="5"/>
  <c r="AG60" i="5"/>
  <c r="AE60" i="5"/>
  <c r="AE58" i="5"/>
  <c r="AC59" i="5"/>
  <c r="AF60" i="5"/>
  <c r="AG59" i="5"/>
  <c r="AG58" i="5"/>
  <c r="AE57" i="5"/>
  <c r="AG57" i="5"/>
  <c r="AF57" i="5"/>
  <c r="AC57" i="5"/>
  <c r="AD57" i="5"/>
  <c r="AH24" i="9"/>
  <c r="AI72" i="3"/>
  <c r="AI49" i="3"/>
  <c r="AI51" i="3"/>
  <c r="AI49" i="6"/>
  <c r="AI58" i="1"/>
  <c r="AH33" i="9"/>
  <c r="AH92" i="3"/>
  <c r="AI74" i="3"/>
  <c r="AI37" i="1"/>
  <c r="AI60" i="1"/>
  <c r="AH110" i="2"/>
  <c r="AH121" i="2"/>
  <c r="AH109" i="2"/>
  <c r="AH102" i="2"/>
  <c r="AI17" i="3"/>
  <c r="AH95" i="3"/>
  <c r="AH93" i="3"/>
  <c r="AI84" i="3"/>
  <c r="AI82" i="3"/>
  <c r="AI60" i="3"/>
  <c r="AI50" i="3"/>
  <c r="AI29" i="3"/>
  <c r="AI37" i="5"/>
  <c r="AI6" i="5"/>
  <c r="AI50" i="6"/>
  <c r="AI62" i="6"/>
  <c r="AI52" i="6"/>
  <c r="AH21" i="9"/>
  <c r="AH16" i="9"/>
  <c r="AH22" i="9"/>
  <c r="AH23" i="9"/>
  <c r="AH5" i="9"/>
  <c r="AH4" i="9"/>
  <c r="AI51" i="6"/>
  <c r="AI38" i="1"/>
  <c r="AI81" i="3"/>
  <c r="AH104" i="3"/>
  <c r="AH101" i="2"/>
  <c r="AH112" i="2"/>
  <c r="AH94" i="3"/>
  <c r="AI27" i="3"/>
  <c r="AH14" i="9"/>
  <c r="AH6" i="9"/>
  <c r="AI16" i="1"/>
  <c r="AI61" i="1"/>
  <c r="AI59" i="1"/>
  <c r="AH120" i="2"/>
  <c r="AH7" i="9"/>
  <c r="AH13" i="9"/>
  <c r="AI61" i="6"/>
  <c r="AI48" i="6"/>
  <c r="AI7" i="5"/>
  <c r="AI38" i="3"/>
  <c r="AI26" i="3"/>
  <c r="AH104" i="2"/>
  <c r="AH103" i="2"/>
  <c r="AI40" i="1"/>
  <c r="AI5" i="5"/>
  <c r="AI8" i="5"/>
  <c r="AI71" i="3"/>
  <c r="AI48" i="3"/>
  <c r="AH31" i="9"/>
  <c r="AH92" i="2"/>
  <c r="AH95" i="2"/>
  <c r="AI52" i="1"/>
  <c r="AI62" i="1"/>
  <c r="AI15" i="5"/>
  <c r="AI38" i="5"/>
  <c r="AI30" i="3"/>
  <c r="AI15" i="3"/>
  <c r="AH94" i="2"/>
  <c r="AI39" i="1"/>
  <c r="AI70" i="3"/>
  <c r="AI39" i="5"/>
  <c r="AI17" i="5"/>
  <c r="AI4" i="5"/>
  <c r="AI36" i="5"/>
  <c r="AI40" i="5"/>
  <c r="AI30" i="1"/>
  <c r="AI36" i="1"/>
  <c r="AI50" i="1"/>
  <c r="AI26" i="1"/>
  <c r="AI17" i="1"/>
  <c r="AI5" i="1"/>
  <c r="AI4" i="1"/>
  <c r="AI51" i="1"/>
  <c r="AI28" i="1"/>
  <c r="AI48" i="1"/>
  <c r="AI29" i="1"/>
  <c r="AI27" i="1"/>
  <c r="AI7" i="1"/>
  <c r="AI18" i="1"/>
  <c r="AI15" i="1"/>
  <c r="AI14" i="1"/>
  <c r="AH119" i="2"/>
  <c r="AH118" i="2"/>
  <c r="AH103" i="3"/>
  <c r="AH102" i="3"/>
  <c r="AH101" i="3"/>
  <c r="AI59" i="3"/>
  <c r="AI62" i="3"/>
  <c r="AI40" i="3"/>
  <c r="AI6" i="3"/>
  <c r="AI37" i="3"/>
  <c r="AI58" i="3"/>
  <c r="AI61" i="3"/>
  <c r="AI39" i="3"/>
  <c r="AI28" i="3"/>
  <c r="AI16" i="3"/>
  <c r="AI18" i="3"/>
  <c r="AI7" i="3"/>
  <c r="AI14" i="3"/>
  <c r="AI36" i="3"/>
  <c r="AI4" i="3"/>
  <c r="AI27" i="5"/>
  <c r="AI16" i="5"/>
  <c r="AI18" i="5"/>
  <c r="AI14" i="5"/>
  <c r="AI26" i="5"/>
  <c r="AI30" i="5"/>
  <c r="AI28" i="5"/>
  <c r="AI59" i="6"/>
  <c r="AI58" i="6"/>
  <c r="AI60" i="6"/>
  <c r="X40" i="6"/>
  <c r="X39" i="6"/>
  <c r="X35" i="6"/>
  <c r="X30" i="6"/>
  <c r="M49" i="6" s="1"/>
  <c r="X29" i="6"/>
  <c r="M48" i="6" s="1"/>
  <c r="X28" i="6"/>
  <c r="M7" i="6" s="1"/>
  <c r="X27" i="6"/>
  <c r="M28" i="6" s="1"/>
  <c r="X38" i="6" s="1"/>
  <c r="X26" i="6"/>
  <c r="M8" i="6" s="1"/>
  <c r="X25" i="6"/>
  <c r="X18" i="6"/>
  <c r="X17" i="6"/>
  <c r="X15" i="6"/>
  <c r="X13" i="6"/>
  <c r="X8" i="6"/>
  <c r="M5" i="6" s="1"/>
  <c r="X7" i="6"/>
  <c r="M26" i="6" s="1"/>
  <c r="X36" i="6" s="1"/>
  <c r="X6" i="6"/>
  <c r="M27" i="6" s="1"/>
  <c r="X37" i="6" s="1"/>
  <c r="X5" i="6"/>
  <c r="M4" i="6" s="1"/>
  <c r="X14" i="6" s="1"/>
  <c r="X4" i="6"/>
  <c r="M6" i="6" s="1"/>
  <c r="X16" i="6" s="1"/>
  <c r="X3" i="6"/>
  <c r="X84" i="2"/>
  <c r="X83" i="2"/>
  <c r="X79" i="2"/>
  <c r="X74" i="2"/>
  <c r="M51" i="2" s="1"/>
  <c r="X73" i="2"/>
  <c r="M92" i="2" s="1"/>
  <c r="X72" i="2"/>
  <c r="M52" i="2" s="1"/>
  <c r="X71" i="2"/>
  <c r="M93" i="2" s="1"/>
  <c r="X70" i="2"/>
  <c r="M72" i="2" s="1"/>
  <c r="X82" i="2" s="1"/>
  <c r="X69" i="2"/>
  <c r="X62" i="2"/>
  <c r="X61" i="2"/>
  <c r="X57" i="2"/>
  <c r="X52" i="2"/>
  <c r="M30" i="2" s="1"/>
  <c r="X51" i="2"/>
  <c r="M71" i="2" s="1"/>
  <c r="X81" i="2" s="1"/>
  <c r="X50" i="2"/>
  <c r="M50" i="2" s="1"/>
  <c r="X60" i="2" s="1"/>
  <c r="X49" i="2"/>
  <c r="M70" i="2" s="1"/>
  <c r="X80" i="2" s="1"/>
  <c r="X48" i="2"/>
  <c r="M29" i="2" s="1"/>
  <c r="X47" i="2"/>
  <c r="X40" i="2"/>
  <c r="X39" i="2"/>
  <c r="X35" i="2"/>
  <c r="X30" i="2"/>
  <c r="M8" i="2" s="1"/>
  <c r="X29" i="2"/>
  <c r="M48" i="2" s="1"/>
  <c r="X58" i="2" s="1"/>
  <c r="X28" i="2"/>
  <c r="M7" i="2" s="1"/>
  <c r="X27" i="2"/>
  <c r="M49" i="2" s="1"/>
  <c r="X59" i="2" s="1"/>
  <c r="X26" i="2"/>
  <c r="M28" i="2" s="1"/>
  <c r="X38" i="2" s="1"/>
  <c r="X25" i="2"/>
  <c r="X18" i="2"/>
  <c r="X17" i="2"/>
  <c r="X13" i="2"/>
  <c r="X8" i="2"/>
  <c r="M6" i="2" s="1"/>
  <c r="X16" i="2" s="1"/>
  <c r="X7" i="2"/>
  <c r="M27" i="2" s="1"/>
  <c r="X37" i="2" s="1"/>
  <c r="X6" i="2"/>
  <c r="M26" i="2" s="1"/>
  <c r="X36" i="2" s="1"/>
  <c r="X5" i="2"/>
  <c r="M5" i="2" s="1"/>
  <c r="X15" i="2" s="1"/>
  <c r="X4" i="2"/>
  <c r="M4" i="2" s="1"/>
  <c r="X14" i="2" s="1"/>
  <c r="X3" i="2"/>
  <c r="X102" i="2" l="1"/>
  <c r="N102" i="2"/>
  <c r="P99" i="2"/>
  <c r="N104" i="2"/>
  <c r="X101" i="2"/>
  <c r="N101" i="2"/>
  <c r="P103" i="2"/>
  <c r="N99" i="2"/>
  <c r="P63" i="6"/>
  <c r="P58" i="6"/>
  <c r="N56" i="6"/>
  <c r="N61" i="6"/>
  <c r="X58" i="6"/>
  <c r="P61" i="6"/>
  <c r="X59" i="6"/>
  <c r="N57" i="6"/>
  <c r="N64" i="6"/>
  <c r="P59" i="6"/>
  <c r="K43" i="6"/>
  <c r="AB30" i="6" s="1"/>
  <c r="J43" i="6"/>
  <c r="AB29" i="6" s="1"/>
  <c r="K42" i="6"/>
  <c r="AB28" i="6" s="1"/>
  <c r="J42" i="6"/>
  <c r="AB27" i="6" s="1"/>
  <c r="K41" i="6"/>
  <c r="AB26" i="6" s="1"/>
  <c r="J41" i="6"/>
  <c r="AA29" i="6" s="1"/>
  <c r="K40" i="6"/>
  <c r="AA28" i="6" s="1"/>
  <c r="J40" i="6"/>
  <c r="AA30" i="6" s="1"/>
  <c r="K39" i="6"/>
  <c r="AA27" i="6" s="1"/>
  <c r="J39" i="6"/>
  <c r="AA26" i="6" s="1"/>
  <c r="K38" i="6"/>
  <c r="Z29" i="6" s="1"/>
  <c r="J38" i="6"/>
  <c r="Z28" i="6" s="1"/>
  <c r="K37" i="6"/>
  <c r="Z27" i="6" s="1"/>
  <c r="J37" i="6"/>
  <c r="Z30" i="6" s="1"/>
  <c r="K36" i="6"/>
  <c r="Z26" i="6" s="1"/>
  <c r="J36" i="6"/>
  <c r="Y28" i="6" s="1"/>
  <c r="AC28" i="6" s="1"/>
  <c r="K35" i="6"/>
  <c r="Y29" i="6" s="1"/>
  <c r="J35" i="6"/>
  <c r="Y27" i="6" s="1"/>
  <c r="K34" i="6"/>
  <c r="Y30" i="6" s="1"/>
  <c r="J34" i="6"/>
  <c r="Y26" i="6" s="1"/>
  <c r="V43" i="6"/>
  <c r="AB40" i="6" s="1"/>
  <c r="U43" i="6"/>
  <c r="AB39" i="6" s="1"/>
  <c r="P43" i="6"/>
  <c r="N43" i="6"/>
  <c r="E43" i="6"/>
  <c r="C43" i="6"/>
  <c r="V42" i="6"/>
  <c r="AB38" i="6" s="1"/>
  <c r="U42" i="6"/>
  <c r="AB37" i="6" s="1"/>
  <c r="P42" i="6"/>
  <c r="N42" i="6"/>
  <c r="E42" i="6"/>
  <c r="C42" i="6"/>
  <c r="V41" i="6"/>
  <c r="AB36" i="6" s="1"/>
  <c r="U41" i="6"/>
  <c r="AA39" i="6" s="1"/>
  <c r="P41" i="6"/>
  <c r="N41" i="6"/>
  <c r="E41" i="6"/>
  <c r="C41" i="6"/>
  <c r="V40" i="6"/>
  <c r="AA38" i="6" s="1"/>
  <c r="U40" i="6"/>
  <c r="AA40" i="6" s="1"/>
  <c r="P40" i="6"/>
  <c r="N40" i="6"/>
  <c r="E40" i="6"/>
  <c r="C40" i="6"/>
  <c r="V39" i="6"/>
  <c r="AA37" i="6" s="1"/>
  <c r="U39" i="6"/>
  <c r="AA36" i="6" s="1"/>
  <c r="P39" i="6"/>
  <c r="N39" i="6"/>
  <c r="E39" i="6"/>
  <c r="C39" i="6"/>
  <c r="V38" i="6"/>
  <c r="Z39" i="6" s="1"/>
  <c r="U38" i="6"/>
  <c r="Z38" i="6" s="1"/>
  <c r="P38" i="6"/>
  <c r="N38" i="6"/>
  <c r="E38" i="6"/>
  <c r="C38" i="6"/>
  <c r="V37" i="6"/>
  <c r="Z37" i="6" s="1"/>
  <c r="U37" i="6"/>
  <c r="Z40" i="6" s="1"/>
  <c r="P37" i="6"/>
  <c r="N37" i="6"/>
  <c r="E37" i="6"/>
  <c r="C37" i="6"/>
  <c r="V36" i="6"/>
  <c r="Z36" i="6" s="1"/>
  <c r="U36" i="6"/>
  <c r="Y38" i="6" s="1"/>
  <c r="P36" i="6"/>
  <c r="N36" i="6"/>
  <c r="E36" i="6"/>
  <c r="C36" i="6"/>
  <c r="V35" i="6"/>
  <c r="Y39" i="6" s="1"/>
  <c r="U35" i="6"/>
  <c r="Y37" i="6" s="1"/>
  <c r="P35" i="6"/>
  <c r="N35" i="6"/>
  <c r="E35" i="6"/>
  <c r="C35" i="6"/>
  <c r="V34" i="6"/>
  <c r="Y40" i="6" s="1"/>
  <c r="U34" i="6"/>
  <c r="P34" i="6"/>
  <c r="N34" i="6"/>
  <c r="E34" i="6"/>
  <c r="C34" i="6"/>
  <c r="V21" i="6"/>
  <c r="AB18" i="6" s="1"/>
  <c r="U21" i="6"/>
  <c r="AB17" i="6" s="1"/>
  <c r="P21" i="6"/>
  <c r="N21" i="6"/>
  <c r="K21" i="6"/>
  <c r="AB8" i="6" s="1"/>
  <c r="J21" i="6"/>
  <c r="AB7" i="6" s="1"/>
  <c r="V20" i="6"/>
  <c r="AB16" i="6" s="1"/>
  <c r="U20" i="6"/>
  <c r="AB15" i="6" s="1"/>
  <c r="P20" i="6"/>
  <c r="N20" i="6"/>
  <c r="K20" i="6"/>
  <c r="AB6" i="6" s="1"/>
  <c r="J20" i="6"/>
  <c r="AB5" i="6" s="1"/>
  <c r="V19" i="6"/>
  <c r="AB14" i="6" s="1"/>
  <c r="U19" i="6"/>
  <c r="AA17" i="6" s="1"/>
  <c r="P19" i="6"/>
  <c r="N19" i="6"/>
  <c r="K19" i="6"/>
  <c r="AB4" i="6" s="1"/>
  <c r="J19" i="6"/>
  <c r="AA7" i="6" s="1"/>
  <c r="V18" i="6"/>
  <c r="AA16" i="6" s="1"/>
  <c r="U18" i="6"/>
  <c r="AA18" i="6" s="1"/>
  <c r="P18" i="6"/>
  <c r="N18" i="6"/>
  <c r="K18" i="6"/>
  <c r="AA6" i="6" s="1"/>
  <c r="J18" i="6"/>
  <c r="AA8" i="6" s="1"/>
  <c r="V17" i="6"/>
  <c r="AA15" i="6" s="1"/>
  <c r="U17" i="6"/>
  <c r="AA14" i="6" s="1"/>
  <c r="P17" i="6"/>
  <c r="N17" i="6"/>
  <c r="K17" i="6"/>
  <c r="AA5" i="6" s="1"/>
  <c r="J17" i="6"/>
  <c r="AA4" i="6" s="1"/>
  <c r="V16" i="6"/>
  <c r="Z17" i="6" s="1"/>
  <c r="U16" i="6"/>
  <c r="Z16" i="6" s="1"/>
  <c r="P16" i="6"/>
  <c r="N16" i="6"/>
  <c r="K16" i="6"/>
  <c r="Z7" i="6" s="1"/>
  <c r="J16" i="6"/>
  <c r="Z6" i="6" s="1"/>
  <c r="V15" i="6"/>
  <c r="Z15" i="6" s="1"/>
  <c r="U15" i="6"/>
  <c r="Z18" i="6" s="1"/>
  <c r="P15" i="6"/>
  <c r="N15" i="6"/>
  <c r="K15" i="6"/>
  <c r="Z5" i="6" s="1"/>
  <c r="J15" i="6"/>
  <c r="Z8" i="6" s="1"/>
  <c r="V14" i="6"/>
  <c r="Z14" i="6" s="1"/>
  <c r="U14" i="6"/>
  <c r="Y16" i="6" s="1"/>
  <c r="AC16" i="6" s="1"/>
  <c r="P14" i="6"/>
  <c r="N14" i="6"/>
  <c r="K14" i="6"/>
  <c r="Z4" i="6" s="1"/>
  <c r="J14" i="6"/>
  <c r="Y6" i="6" s="1"/>
  <c r="V13" i="6"/>
  <c r="Y17" i="6" s="1"/>
  <c r="U13" i="6"/>
  <c r="Y15" i="6" s="1"/>
  <c r="AC15" i="6" s="1"/>
  <c r="P13" i="6"/>
  <c r="N13" i="6"/>
  <c r="K13" i="6"/>
  <c r="Y7" i="6" s="1"/>
  <c r="J13" i="6"/>
  <c r="Y5" i="6" s="1"/>
  <c r="V12" i="6"/>
  <c r="Y18" i="6" s="1"/>
  <c r="U12" i="6"/>
  <c r="Y14" i="6" s="1"/>
  <c r="AC14" i="6" s="1"/>
  <c r="P12" i="6"/>
  <c r="N12" i="6"/>
  <c r="K12" i="6"/>
  <c r="Y8" i="6" s="1"/>
  <c r="J12" i="6"/>
  <c r="Y4" i="6" s="1"/>
  <c r="AC26" i="6" l="1"/>
  <c r="AC27" i="6"/>
  <c r="AD104" i="2"/>
  <c r="AD103" i="2"/>
  <c r="AC104" i="2"/>
  <c r="AE103" i="2"/>
  <c r="AF104" i="2"/>
  <c r="AG104" i="2"/>
  <c r="AG103" i="2"/>
  <c r="AF103" i="2"/>
  <c r="AE104" i="2"/>
  <c r="AC103" i="2"/>
  <c r="AH59" i="6"/>
  <c r="AF59" i="6"/>
  <c r="AD59" i="6"/>
  <c r="AG59" i="6"/>
  <c r="AE59" i="6"/>
  <c r="AH58" i="6"/>
  <c r="AF58" i="6"/>
  <c r="AG58" i="6"/>
  <c r="AD58" i="6"/>
  <c r="AE58" i="6"/>
  <c r="AH61" i="6"/>
  <c r="AF60" i="6"/>
  <c r="AF62" i="6"/>
  <c r="AE62" i="6"/>
  <c r="AH60" i="6"/>
  <c r="AG62" i="6"/>
  <c r="AG61" i="6"/>
  <c r="AD60" i="6"/>
  <c r="AD61" i="6"/>
  <c r="AD62" i="6"/>
  <c r="AH62" i="6"/>
  <c r="AE61" i="6"/>
  <c r="AE60" i="6"/>
  <c r="AF61" i="6"/>
  <c r="AG60" i="6"/>
  <c r="AG101" i="2"/>
  <c r="AF101" i="2"/>
  <c r="AC101" i="2"/>
  <c r="AD101" i="2"/>
  <c r="AE101" i="2"/>
  <c r="AE102" i="2"/>
  <c r="AD102" i="2"/>
  <c r="AF102" i="2"/>
  <c r="AC102" i="2"/>
  <c r="AG102" i="2"/>
  <c r="AC4" i="6"/>
  <c r="AC5" i="6"/>
  <c r="AC6" i="6"/>
  <c r="AF15" i="6"/>
  <c r="AE15" i="6"/>
  <c r="AE18" i="6"/>
  <c r="AE17" i="6"/>
  <c r="AG14" i="6"/>
  <c r="AG16" i="6"/>
  <c r="AG18" i="6"/>
  <c r="AF17" i="6"/>
  <c r="AD14" i="6"/>
  <c r="AD15" i="6"/>
  <c r="AE16" i="6"/>
  <c r="AE14" i="6"/>
  <c r="AG15" i="6"/>
  <c r="AG17" i="6"/>
  <c r="AF16" i="6"/>
  <c r="AF18" i="6"/>
  <c r="AH14" i="6"/>
  <c r="AH15" i="6"/>
  <c r="AH16" i="6"/>
  <c r="AH17" i="6"/>
  <c r="AH18" i="6"/>
  <c r="AD16" i="6"/>
  <c r="AD18" i="6"/>
  <c r="AD17" i="6"/>
  <c r="AF14" i="6"/>
  <c r="AE39" i="6"/>
  <c r="AE38" i="6"/>
  <c r="AD37" i="6"/>
  <c r="AD39" i="6"/>
  <c r="AE37" i="6"/>
  <c r="AE36" i="6"/>
  <c r="AE40" i="6"/>
  <c r="AD36" i="6"/>
  <c r="AD38" i="6"/>
  <c r="AD40" i="6"/>
  <c r="AC8" i="6"/>
  <c r="AC18" i="6"/>
  <c r="AC7" i="6"/>
  <c r="AC17" i="6"/>
  <c r="AC30" i="6"/>
  <c r="AC29" i="6"/>
  <c r="AG30" i="6"/>
  <c r="AG29" i="6"/>
  <c r="AG28" i="6"/>
  <c r="AG27" i="6"/>
  <c r="AG26" i="6"/>
  <c r="AF26" i="6"/>
  <c r="AF28" i="6"/>
  <c r="AF30" i="6"/>
  <c r="AH26" i="6"/>
  <c r="AH27" i="6"/>
  <c r="AH28" i="6"/>
  <c r="AH29" i="6"/>
  <c r="AH30" i="6"/>
  <c r="AE27" i="6"/>
  <c r="AE29" i="6"/>
  <c r="AF27" i="6"/>
  <c r="AF29" i="6"/>
  <c r="AD26" i="6"/>
  <c r="AD27" i="6"/>
  <c r="AD28" i="6"/>
  <c r="AD29" i="6"/>
  <c r="AD30" i="6"/>
  <c r="AE26" i="6"/>
  <c r="AE28" i="6"/>
  <c r="AE30" i="6"/>
  <c r="AG8" i="6"/>
  <c r="AG7" i="6"/>
  <c r="AG6" i="6"/>
  <c r="AG5" i="6"/>
  <c r="AG4" i="6"/>
  <c r="AF4" i="6"/>
  <c r="AF6" i="6"/>
  <c r="AF8" i="6"/>
  <c r="AH4" i="6"/>
  <c r="AH5" i="6"/>
  <c r="AH6" i="6"/>
  <c r="AH7" i="6"/>
  <c r="AH8" i="6"/>
  <c r="AE5" i="6"/>
  <c r="AE7" i="6"/>
  <c r="AF5" i="6"/>
  <c r="AF7" i="6"/>
  <c r="AD4" i="6"/>
  <c r="AD5" i="6"/>
  <c r="AD6" i="6"/>
  <c r="AD7" i="6"/>
  <c r="AD8" i="6"/>
  <c r="AE4" i="6"/>
  <c r="AE6" i="6"/>
  <c r="AE8" i="6"/>
  <c r="AC38" i="6"/>
  <c r="AC39" i="6"/>
  <c r="AC37" i="6"/>
  <c r="AC40" i="6"/>
  <c r="Y36" i="6"/>
  <c r="AC36" i="6" s="1"/>
  <c r="AF36" i="6"/>
  <c r="AF40" i="6"/>
  <c r="AG37" i="6"/>
  <c r="AH37" i="6"/>
  <c r="AH39" i="6"/>
  <c r="AF37" i="6"/>
  <c r="AG38" i="6"/>
  <c r="AF38" i="6"/>
  <c r="AG39" i="6"/>
  <c r="AH36" i="6"/>
  <c r="AH38" i="6"/>
  <c r="AH40" i="6"/>
  <c r="AF39" i="6"/>
  <c r="AG36" i="6"/>
  <c r="AG40" i="6"/>
  <c r="AI5" i="6" l="1"/>
  <c r="AI40" i="6"/>
  <c r="AI17" i="6"/>
  <c r="AI7" i="6"/>
  <c r="AI29" i="6"/>
  <c r="AI18" i="6"/>
  <c r="AI16" i="6"/>
  <c r="AI28" i="6"/>
  <c r="AI26" i="6"/>
  <c r="AI30" i="6"/>
  <c r="AI8" i="6"/>
  <c r="AI14" i="6"/>
  <c r="AI27" i="6"/>
  <c r="AI15" i="6"/>
  <c r="AI4" i="6"/>
  <c r="AI36" i="6"/>
  <c r="AI37" i="6"/>
  <c r="AI38" i="6"/>
  <c r="AI39" i="6"/>
  <c r="V87" i="2"/>
  <c r="AB84" i="2" s="1"/>
  <c r="U87" i="2"/>
  <c r="AB83" i="2" s="1"/>
  <c r="P87" i="2"/>
  <c r="N87" i="2"/>
  <c r="K87" i="2"/>
  <c r="AB74" i="2" s="1"/>
  <c r="J87" i="2"/>
  <c r="AB73" i="2" s="1"/>
  <c r="E87" i="2"/>
  <c r="C87" i="2"/>
  <c r="V86" i="2"/>
  <c r="AB82" i="2" s="1"/>
  <c r="U86" i="2"/>
  <c r="AB81" i="2" s="1"/>
  <c r="P86" i="2"/>
  <c r="N86" i="2"/>
  <c r="K86" i="2"/>
  <c r="AB72" i="2" s="1"/>
  <c r="J86" i="2"/>
  <c r="AB71" i="2" s="1"/>
  <c r="E86" i="2"/>
  <c r="C86" i="2"/>
  <c r="V85" i="2"/>
  <c r="AB80" i="2" s="1"/>
  <c r="U85" i="2"/>
  <c r="AA83" i="2" s="1"/>
  <c r="P85" i="2"/>
  <c r="N85" i="2"/>
  <c r="K85" i="2"/>
  <c r="AB70" i="2" s="1"/>
  <c r="J85" i="2"/>
  <c r="AA73" i="2" s="1"/>
  <c r="E85" i="2"/>
  <c r="C85" i="2"/>
  <c r="V84" i="2"/>
  <c r="AA82" i="2" s="1"/>
  <c r="U84" i="2"/>
  <c r="AA84" i="2" s="1"/>
  <c r="P84" i="2"/>
  <c r="N84" i="2"/>
  <c r="K84" i="2"/>
  <c r="AA72" i="2" s="1"/>
  <c r="J84" i="2"/>
  <c r="AA74" i="2" s="1"/>
  <c r="E84" i="2"/>
  <c r="C84" i="2"/>
  <c r="V83" i="2"/>
  <c r="AA81" i="2" s="1"/>
  <c r="U83" i="2"/>
  <c r="AA80" i="2" s="1"/>
  <c r="P83" i="2"/>
  <c r="N83" i="2"/>
  <c r="K83" i="2"/>
  <c r="AA71" i="2" s="1"/>
  <c r="J83" i="2"/>
  <c r="AA70" i="2" s="1"/>
  <c r="E83" i="2"/>
  <c r="C83" i="2"/>
  <c r="V82" i="2"/>
  <c r="Z83" i="2" s="1"/>
  <c r="U82" i="2"/>
  <c r="Z82" i="2" s="1"/>
  <c r="P82" i="2"/>
  <c r="N82" i="2"/>
  <c r="K82" i="2"/>
  <c r="Z73" i="2" s="1"/>
  <c r="J82" i="2"/>
  <c r="Z72" i="2" s="1"/>
  <c r="E82" i="2"/>
  <c r="C82" i="2"/>
  <c r="V81" i="2"/>
  <c r="Z81" i="2" s="1"/>
  <c r="U81" i="2"/>
  <c r="Z84" i="2" s="1"/>
  <c r="P81" i="2"/>
  <c r="N81" i="2"/>
  <c r="K81" i="2"/>
  <c r="Z71" i="2" s="1"/>
  <c r="J81" i="2"/>
  <c r="Z74" i="2" s="1"/>
  <c r="E81" i="2"/>
  <c r="C81" i="2"/>
  <c r="V80" i="2"/>
  <c r="Z80" i="2" s="1"/>
  <c r="U80" i="2"/>
  <c r="Y82" i="2" s="1"/>
  <c r="AC82" i="2" s="1"/>
  <c r="P80" i="2"/>
  <c r="N80" i="2"/>
  <c r="K80" i="2"/>
  <c r="Z70" i="2" s="1"/>
  <c r="J80" i="2"/>
  <c r="Y72" i="2" s="1"/>
  <c r="E80" i="2"/>
  <c r="C80" i="2"/>
  <c r="V79" i="2"/>
  <c r="Y83" i="2" s="1"/>
  <c r="U79" i="2"/>
  <c r="Y81" i="2" s="1"/>
  <c r="P79" i="2"/>
  <c r="N79" i="2"/>
  <c r="K79" i="2"/>
  <c r="Y73" i="2" s="1"/>
  <c r="J79" i="2"/>
  <c r="Y71" i="2" s="1"/>
  <c r="E79" i="2"/>
  <c r="C79" i="2"/>
  <c r="V78" i="2"/>
  <c r="Y84" i="2" s="1"/>
  <c r="U78" i="2"/>
  <c r="Y80" i="2" s="1"/>
  <c r="P78" i="2"/>
  <c r="N78" i="2"/>
  <c r="K78" i="2"/>
  <c r="Y74" i="2" s="1"/>
  <c r="J78" i="2"/>
  <c r="Y70" i="2" s="1"/>
  <c r="E78" i="2"/>
  <c r="C78" i="2"/>
  <c r="V65" i="2"/>
  <c r="AB62" i="2" s="1"/>
  <c r="U65" i="2"/>
  <c r="AB61" i="2" s="1"/>
  <c r="P65" i="2"/>
  <c r="N65" i="2"/>
  <c r="K65" i="2"/>
  <c r="AB52" i="2" s="1"/>
  <c r="J65" i="2"/>
  <c r="AB51" i="2" s="1"/>
  <c r="E65" i="2"/>
  <c r="C65" i="2"/>
  <c r="V64" i="2"/>
  <c r="AB60" i="2" s="1"/>
  <c r="U64" i="2"/>
  <c r="AB59" i="2" s="1"/>
  <c r="P64" i="2"/>
  <c r="N64" i="2"/>
  <c r="K64" i="2"/>
  <c r="AB50" i="2" s="1"/>
  <c r="J64" i="2"/>
  <c r="AB49" i="2" s="1"/>
  <c r="E64" i="2"/>
  <c r="C64" i="2"/>
  <c r="V63" i="2"/>
  <c r="AB58" i="2" s="1"/>
  <c r="U63" i="2"/>
  <c r="AA61" i="2" s="1"/>
  <c r="P63" i="2"/>
  <c r="N63" i="2"/>
  <c r="K63" i="2"/>
  <c r="AB48" i="2" s="1"/>
  <c r="J63" i="2"/>
  <c r="AA51" i="2" s="1"/>
  <c r="E63" i="2"/>
  <c r="C63" i="2"/>
  <c r="V62" i="2"/>
  <c r="AA60" i="2" s="1"/>
  <c r="U62" i="2"/>
  <c r="AA62" i="2" s="1"/>
  <c r="P62" i="2"/>
  <c r="N62" i="2"/>
  <c r="K62" i="2"/>
  <c r="AA50" i="2" s="1"/>
  <c r="J62" i="2"/>
  <c r="AA52" i="2" s="1"/>
  <c r="E62" i="2"/>
  <c r="C62" i="2"/>
  <c r="V61" i="2"/>
  <c r="AA59" i="2" s="1"/>
  <c r="U61" i="2"/>
  <c r="AA58" i="2" s="1"/>
  <c r="P61" i="2"/>
  <c r="N61" i="2"/>
  <c r="K61" i="2"/>
  <c r="AA49" i="2" s="1"/>
  <c r="J61" i="2"/>
  <c r="AA48" i="2" s="1"/>
  <c r="E61" i="2"/>
  <c r="C61" i="2"/>
  <c r="V60" i="2"/>
  <c r="Z61" i="2" s="1"/>
  <c r="U60" i="2"/>
  <c r="Z60" i="2" s="1"/>
  <c r="P60" i="2"/>
  <c r="N60" i="2"/>
  <c r="K60" i="2"/>
  <c r="Z51" i="2" s="1"/>
  <c r="J60" i="2"/>
  <c r="Z50" i="2" s="1"/>
  <c r="E60" i="2"/>
  <c r="C60" i="2"/>
  <c r="V59" i="2"/>
  <c r="Z59" i="2" s="1"/>
  <c r="U59" i="2"/>
  <c r="Z62" i="2" s="1"/>
  <c r="P59" i="2"/>
  <c r="N59" i="2"/>
  <c r="K59" i="2"/>
  <c r="Z49" i="2" s="1"/>
  <c r="J59" i="2"/>
  <c r="Z52" i="2" s="1"/>
  <c r="E59" i="2"/>
  <c r="C59" i="2"/>
  <c r="V58" i="2"/>
  <c r="Z58" i="2" s="1"/>
  <c r="U58" i="2"/>
  <c r="Y60" i="2" s="1"/>
  <c r="P58" i="2"/>
  <c r="N58" i="2"/>
  <c r="K58" i="2"/>
  <c r="Z48" i="2" s="1"/>
  <c r="J58" i="2"/>
  <c r="Y50" i="2" s="1"/>
  <c r="E58" i="2"/>
  <c r="C58" i="2"/>
  <c r="V57" i="2"/>
  <c r="Y61" i="2" s="1"/>
  <c r="U57" i="2"/>
  <c r="Y59" i="2" s="1"/>
  <c r="P57" i="2"/>
  <c r="N57" i="2"/>
  <c r="K57" i="2"/>
  <c r="Y51" i="2" s="1"/>
  <c r="J57" i="2"/>
  <c r="Y49" i="2" s="1"/>
  <c r="E57" i="2"/>
  <c r="C57" i="2"/>
  <c r="V56" i="2"/>
  <c r="Y62" i="2" s="1"/>
  <c r="U56" i="2"/>
  <c r="Y58" i="2" s="1"/>
  <c r="P56" i="2"/>
  <c r="N56" i="2"/>
  <c r="K56" i="2"/>
  <c r="Y52" i="2" s="1"/>
  <c r="J56" i="2"/>
  <c r="Y48" i="2" s="1"/>
  <c r="E56" i="2"/>
  <c r="C56" i="2"/>
  <c r="V43" i="2"/>
  <c r="AB40" i="2" s="1"/>
  <c r="U43" i="2"/>
  <c r="AB39" i="2" s="1"/>
  <c r="P43" i="2"/>
  <c r="N43" i="2"/>
  <c r="K43" i="2"/>
  <c r="AB30" i="2" s="1"/>
  <c r="J43" i="2"/>
  <c r="AB29" i="2" s="1"/>
  <c r="E43" i="2"/>
  <c r="C43" i="2"/>
  <c r="V42" i="2"/>
  <c r="AB38" i="2" s="1"/>
  <c r="U42" i="2"/>
  <c r="AB37" i="2" s="1"/>
  <c r="P42" i="2"/>
  <c r="N42" i="2"/>
  <c r="K42" i="2"/>
  <c r="AB28" i="2" s="1"/>
  <c r="J42" i="2"/>
  <c r="AB27" i="2" s="1"/>
  <c r="E42" i="2"/>
  <c r="C42" i="2"/>
  <c r="V41" i="2"/>
  <c r="AB36" i="2" s="1"/>
  <c r="U41" i="2"/>
  <c r="AA39" i="2" s="1"/>
  <c r="P41" i="2"/>
  <c r="N41" i="2"/>
  <c r="K41" i="2"/>
  <c r="AB26" i="2" s="1"/>
  <c r="J41" i="2"/>
  <c r="AA29" i="2" s="1"/>
  <c r="E41" i="2"/>
  <c r="C41" i="2"/>
  <c r="V40" i="2"/>
  <c r="AA38" i="2" s="1"/>
  <c r="U40" i="2"/>
  <c r="AA40" i="2" s="1"/>
  <c r="P40" i="2"/>
  <c r="N40" i="2"/>
  <c r="K40" i="2"/>
  <c r="AA28" i="2" s="1"/>
  <c r="J40" i="2"/>
  <c r="AA30" i="2" s="1"/>
  <c r="E40" i="2"/>
  <c r="C40" i="2"/>
  <c r="V39" i="2"/>
  <c r="AA37" i="2" s="1"/>
  <c r="U39" i="2"/>
  <c r="AA36" i="2" s="1"/>
  <c r="P39" i="2"/>
  <c r="N39" i="2"/>
  <c r="K39" i="2"/>
  <c r="AA27" i="2" s="1"/>
  <c r="J39" i="2"/>
  <c r="AA26" i="2" s="1"/>
  <c r="E39" i="2"/>
  <c r="C39" i="2"/>
  <c r="V38" i="2"/>
  <c r="Z39" i="2" s="1"/>
  <c r="U38" i="2"/>
  <c r="Z38" i="2" s="1"/>
  <c r="P38" i="2"/>
  <c r="N38" i="2"/>
  <c r="K38" i="2"/>
  <c r="Z29" i="2" s="1"/>
  <c r="J38" i="2"/>
  <c r="Z28" i="2" s="1"/>
  <c r="E38" i="2"/>
  <c r="C38" i="2"/>
  <c r="V37" i="2"/>
  <c r="Z37" i="2" s="1"/>
  <c r="U37" i="2"/>
  <c r="Z40" i="2" s="1"/>
  <c r="P37" i="2"/>
  <c r="N37" i="2"/>
  <c r="K37" i="2"/>
  <c r="Z27" i="2" s="1"/>
  <c r="J37" i="2"/>
  <c r="Z30" i="2" s="1"/>
  <c r="E37" i="2"/>
  <c r="C37" i="2"/>
  <c r="V36" i="2"/>
  <c r="Z36" i="2" s="1"/>
  <c r="U36" i="2"/>
  <c r="Y38" i="2" s="1"/>
  <c r="P36" i="2"/>
  <c r="N36" i="2"/>
  <c r="K36" i="2"/>
  <c r="Z26" i="2" s="1"/>
  <c r="J36" i="2"/>
  <c r="Y28" i="2" s="1"/>
  <c r="E36" i="2"/>
  <c r="C36" i="2"/>
  <c r="V35" i="2"/>
  <c r="Y39" i="2" s="1"/>
  <c r="U35" i="2"/>
  <c r="Y37" i="2" s="1"/>
  <c r="P35" i="2"/>
  <c r="N35" i="2"/>
  <c r="K35" i="2"/>
  <c r="Y29" i="2" s="1"/>
  <c r="J35" i="2"/>
  <c r="Y27" i="2" s="1"/>
  <c r="E35" i="2"/>
  <c r="C35" i="2"/>
  <c r="V34" i="2"/>
  <c r="Y40" i="2" s="1"/>
  <c r="U34" i="2"/>
  <c r="Y36" i="2" s="1"/>
  <c r="P34" i="2"/>
  <c r="N34" i="2"/>
  <c r="K34" i="2"/>
  <c r="Y30" i="2" s="1"/>
  <c r="J34" i="2"/>
  <c r="Y26" i="2" s="1"/>
  <c r="E34" i="2"/>
  <c r="C34" i="2"/>
  <c r="V21" i="2"/>
  <c r="AB18" i="2" s="1"/>
  <c r="U21" i="2"/>
  <c r="AB17" i="2" s="1"/>
  <c r="P21" i="2"/>
  <c r="N21" i="2"/>
  <c r="K21" i="2"/>
  <c r="AB8" i="2" s="1"/>
  <c r="J21" i="2"/>
  <c r="AB7" i="2" s="1"/>
  <c r="E21" i="2"/>
  <c r="C21" i="2"/>
  <c r="V20" i="2"/>
  <c r="AB16" i="2" s="1"/>
  <c r="U20" i="2"/>
  <c r="AB15" i="2" s="1"/>
  <c r="P20" i="2"/>
  <c r="N20" i="2"/>
  <c r="K20" i="2"/>
  <c r="AB6" i="2" s="1"/>
  <c r="J20" i="2"/>
  <c r="AB5" i="2" s="1"/>
  <c r="E20" i="2"/>
  <c r="C20" i="2"/>
  <c r="V19" i="2"/>
  <c r="AB14" i="2" s="1"/>
  <c r="U19" i="2"/>
  <c r="AA17" i="2" s="1"/>
  <c r="P19" i="2"/>
  <c r="N19" i="2"/>
  <c r="K19" i="2"/>
  <c r="AB4" i="2" s="1"/>
  <c r="J19" i="2"/>
  <c r="AA7" i="2" s="1"/>
  <c r="E19" i="2"/>
  <c r="C19" i="2"/>
  <c r="V18" i="2"/>
  <c r="AA16" i="2" s="1"/>
  <c r="U18" i="2"/>
  <c r="AA18" i="2" s="1"/>
  <c r="P18" i="2"/>
  <c r="N18" i="2"/>
  <c r="K18" i="2"/>
  <c r="AA6" i="2" s="1"/>
  <c r="J18" i="2"/>
  <c r="AA8" i="2" s="1"/>
  <c r="E18" i="2"/>
  <c r="C18" i="2"/>
  <c r="V17" i="2"/>
  <c r="AA15" i="2" s="1"/>
  <c r="U17" i="2"/>
  <c r="AA14" i="2" s="1"/>
  <c r="P17" i="2"/>
  <c r="N17" i="2"/>
  <c r="K17" i="2"/>
  <c r="AA5" i="2" s="1"/>
  <c r="J17" i="2"/>
  <c r="AA4" i="2" s="1"/>
  <c r="E17" i="2"/>
  <c r="C17" i="2"/>
  <c r="V16" i="2"/>
  <c r="Z17" i="2" s="1"/>
  <c r="U16" i="2"/>
  <c r="Z16" i="2" s="1"/>
  <c r="P16" i="2"/>
  <c r="N16" i="2"/>
  <c r="K16" i="2"/>
  <c r="Z7" i="2" s="1"/>
  <c r="J16" i="2"/>
  <c r="Z6" i="2" s="1"/>
  <c r="E16" i="2"/>
  <c r="C16" i="2"/>
  <c r="V15" i="2"/>
  <c r="Z15" i="2" s="1"/>
  <c r="U15" i="2"/>
  <c r="Z18" i="2" s="1"/>
  <c r="P15" i="2"/>
  <c r="N15" i="2"/>
  <c r="K15" i="2"/>
  <c r="Z5" i="2" s="1"/>
  <c r="J15" i="2"/>
  <c r="Z8" i="2" s="1"/>
  <c r="E15" i="2"/>
  <c r="C15" i="2"/>
  <c r="V14" i="2"/>
  <c r="Z14" i="2" s="1"/>
  <c r="U14" i="2"/>
  <c r="Y16" i="2" s="1"/>
  <c r="P14" i="2"/>
  <c r="N14" i="2"/>
  <c r="K14" i="2"/>
  <c r="Z4" i="2" s="1"/>
  <c r="J14" i="2"/>
  <c r="Y6" i="2" s="1"/>
  <c r="E14" i="2"/>
  <c r="C14" i="2"/>
  <c r="V13" i="2"/>
  <c r="Y17" i="2" s="1"/>
  <c r="U13" i="2"/>
  <c r="Y15" i="2" s="1"/>
  <c r="P13" i="2"/>
  <c r="N13" i="2"/>
  <c r="K13" i="2"/>
  <c r="Y7" i="2" s="1"/>
  <c r="J13" i="2"/>
  <c r="Y5" i="2" s="1"/>
  <c r="E13" i="2"/>
  <c r="C13" i="2"/>
  <c r="V12" i="2"/>
  <c r="Y18" i="2" s="1"/>
  <c r="U12" i="2"/>
  <c r="Y14" i="2" s="1"/>
  <c r="P12" i="2"/>
  <c r="N12" i="2"/>
  <c r="K12" i="2"/>
  <c r="Y8" i="2" s="1"/>
  <c r="J12" i="2"/>
  <c r="Y4" i="2" s="1"/>
  <c r="E12" i="2"/>
  <c r="C12" i="2"/>
  <c r="AC72" i="2" l="1"/>
  <c r="AC4" i="2"/>
  <c r="AC14" i="2"/>
  <c r="AC5" i="2"/>
  <c r="AC15" i="2"/>
  <c r="AC6" i="2"/>
  <c r="AC16" i="2"/>
  <c r="AC26" i="2"/>
  <c r="AC36" i="2"/>
  <c r="AC27" i="2"/>
  <c r="AC37" i="2"/>
  <c r="AC28" i="2"/>
  <c r="AC38" i="2"/>
  <c r="AC48" i="2"/>
  <c r="AC58" i="2"/>
  <c r="AC49" i="2"/>
  <c r="AC59" i="2"/>
  <c r="AC50" i="2"/>
  <c r="AC60" i="2"/>
  <c r="AC70" i="2"/>
  <c r="AC80" i="2"/>
  <c r="AC71" i="2"/>
  <c r="AC81" i="2"/>
  <c r="AE36" i="2"/>
  <c r="AE40" i="2"/>
  <c r="AE39" i="2"/>
  <c r="AE38" i="2"/>
  <c r="AE37" i="2"/>
  <c r="AF40" i="2"/>
  <c r="AG40" i="2"/>
  <c r="AH36" i="2"/>
  <c r="AH37" i="2"/>
  <c r="AH38" i="2"/>
  <c r="AH39" i="2"/>
  <c r="AH40" i="2"/>
  <c r="AF38" i="2"/>
  <c r="AG36" i="2"/>
  <c r="AG38" i="2"/>
  <c r="AF37" i="2"/>
  <c r="AG39" i="2"/>
  <c r="AD36" i="2"/>
  <c r="AD37" i="2"/>
  <c r="AD38" i="2"/>
  <c r="AD39" i="2"/>
  <c r="AD40" i="2"/>
  <c r="AF36" i="2"/>
  <c r="AF39" i="2"/>
  <c r="AG37" i="2"/>
  <c r="AE60" i="2"/>
  <c r="AE61" i="2"/>
  <c r="AE58" i="2"/>
  <c r="AE62" i="2"/>
  <c r="AE59" i="2"/>
  <c r="AF61" i="2"/>
  <c r="AG59" i="2"/>
  <c r="AG61" i="2"/>
  <c r="AD58" i="2"/>
  <c r="AD59" i="2"/>
  <c r="AD60" i="2"/>
  <c r="AD61" i="2"/>
  <c r="AD62" i="2"/>
  <c r="AF59" i="2"/>
  <c r="AG58" i="2"/>
  <c r="AF58" i="2"/>
  <c r="AF62" i="2"/>
  <c r="AG60" i="2"/>
  <c r="AG62" i="2"/>
  <c r="AH58" i="2"/>
  <c r="AH59" i="2"/>
  <c r="AH60" i="2"/>
  <c r="AH61" i="2"/>
  <c r="AH62" i="2"/>
  <c r="AF60" i="2"/>
  <c r="AE80" i="2"/>
  <c r="AE84" i="2"/>
  <c r="AE83" i="2"/>
  <c r="AE82" i="2"/>
  <c r="AE81" i="2"/>
  <c r="AG81" i="2"/>
  <c r="AG83" i="2"/>
  <c r="AD80" i="2"/>
  <c r="AD81" i="2"/>
  <c r="AD82" i="2"/>
  <c r="AD83" i="2"/>
  <c r="AD84" i="2"/>
  <c r="AF80" i="2"/>
  <c r="AF82" i="2"/>
  <c r="AF84" i="2"/>
  <c r="AG80" i="2"/>
  <c r="AG82" i="2"/>
  <c r="AG84" i="2"/>
  <c r="AH80" i="2"/>
  <c r="AH81" i="2"/>
  <c r="AH82" i="2"/>
  <c r="AH83" i="2"/>
  <c r="AH84" i="2"/>
  <c r="AF81" i="2"/>
  <c r="AF83" i="2"/>
  <c r="AG17" i="2"/>
  <c r="AG16" i="2"/>
  <c r="AG15" i="2"/>
  <c r="AG14" i="2"/>
  <c r="AE15" i="2"/>
  <c r="AE17" i="2"/>
  <c r="AE14" i="2"/>
  <c r="AE16" i="2"/>
  <c r="AE18" i="2"/>
  <c r="AF15" i="2"/>
  <c r="AF17" i="2"/>
  <c r="AG18" i="2"/>
  <c r="AH14" i="2"/>
  <c r="AH15" i="2"/>
  <c r="AH16" i="2"/>
  <c r="AH17" i="2"/>
  <c r="AH18" i="2"/>
  <c r="AD17" i="2"/>
  <c r="AD18" i="2"/>
  <c r="AF14" i="2"/>
  <c r="AF16" i="2"/>
  <c r="AF18" i="2"/>
  <c r="AD14" i="2"/>
  <c r="AD15" i="2"/>
  <c r="AD16" i="2"/>
  <c r="AC8" i="2"/>
  <c r="AC18" i="2"/>
  <c r="AC7" i="2"/>
  <c r="AI7" i="2" s="1"/>
  <c r="AC17" i="2"/>
  <c r="AC30" i="2"/>
  <c r="AC29" i="2"/>
  <c r="AC39" i="2"/>
  <c r="AC40" i="2"/>
  <c r="AC52" i="2"/>
  <c r="AC51" i="2"/>
  <c r="AC61" i="2"/>
  <c r="AC62" i="2"/>
  <c r="AC74" i="2"/>
  <c r="AC84" i="2"/>
  <c r="AC73" i="2"/>
  <c r="AC83" i="2"/>
  <c r="AG74" i="2"/>
  <c r="AG73" i="2"/>
  <c r="AG72" i="2"/>
  <c r="AG71" i="2"/>
  <c r="AG70" i="2"/>
  <c r="AH74" i="2"/>
  <c r="AD74" i="2"/>
  <c r="AH73" i="2"/>
  <c r="AD73" i="2"/>
  <c r="AH72" i="2"/>
  <c r="AD72" i="2"/>
  <c r="AH71" i="2"/>
  <c r="AD71" i="2"/>
  <c r="AH70" i="2"/>
  <c r="AD70" i="2"/>
  <c r="AF70" i="2"/>
  <c r="AF72" i="2"/>
  <c r="AF74" i="2"/>
  <c r="AE70" i="2"/>
  <c r="AE72" i="2"/>
  <c r="AE74" i="2"/>
  <c r="AF71" i="2"/>
  <c r="AF73" i="2"/>
  <c r="AE71" i="2"/>
  <c r="AE73" i="2"/>
  <c r="AH52" i="2"/>
  <c r="AH51" i="2"/>
  <c r="AH50" i="2"/>
  <c r="AH49" i="2"/>
  <c r="AH48" i="2"/>
  <c r="AG52" i="2"/>
  <c r="AG51" i="2"/>
  <c r="AG50" i="2"/>
  <c r="AG49" i="2"/>
  <c r="AG48" i="2"/>
  <c r="AF48" i="2"/>
  <c r="AF50" i="2"/>
  <c r="AF52" i="2"/>
  <c r="AD49" i="2"/>
  <c r="AD51" i="2"/>
  <c r="AE48" i="2"/>
  <c r="AE50" i="2"/>
  <c r="AE52" i="2"/>
  <c r="AF49" i="2"/>
  <c r="AF51" i="2"/>
  <c r="AD48" i="2"/>
  <c r="AD50" i="2"/>
  <c r="AD52" i="2"/>
  <c r="AE49" i="2"/>
  <c r="AE51" i="2"/>
  <c r="AG30" i="2"/>
  <c r="AG29" i="2"/>
  <c r="AG28" i="2"/>
  <c r="AG27" i="2"/>
  <c r="AG26" i="2"/>
  <c r="AH30" i="2"/>
  <c r="AD30" i="2"/>
  <c r="AH29" i="2"/>
  <c r="AD29" i="2"/>
  <c r="AH28" i="2"/>
  <c r="AD28" i="2"/>
  <c r="AH27" i="2"/>
  <c r="AD27" i="2"/>
  <c r="AH26" i="2"/>
  <c r="AD26" i="2"/>
  <c r="AF26" i="2"/>
  <c r="AF28" i="2"/>
  <c r="AF30" i="2"/>
  <c r="AE27" i="2"/>
  <c r="AE29" i="2"/>
  <c r="AF27" i="2"/>
  <c r="AF29" i="2"/>
  <c r="AE26" i="2"/>
  <c r="AE28" i="2"/>
  <c r="AE30" i="2"/>
  <c r="AD8" i="2"/>
  <c r="AH7" i="2"/>
  <c r="AD6" i="2"/>
  <c r="AH5" i="2"/>
  <c r="AH8" i="2"/>
  <c r="AD7" i="2"/>
  <c r="AH6" i="2"/>
  <c r="AD5" i="2"/>
  <c r="AE4" i="2"/>
  <c r="AF6" i="2"/>
  <c r="AF7" i="2"/>
  <c r="AE7" i="2"/>
  <c r="AH4" i="2"/>
  <c r="AF8" i="2"/>
  <c r="AF5" i="2"/>
  <c r="AG4" i="2"/>
  <c r="AG6" i="2"/>
  <c r="AG8" i="2"/>
  <c r="AE6" i="2"/>
  <c r="AE8" i="2"/>
  <c r="AD4" i="2"/>
  <c r="AF4" i="2"/>
  <c r="AG5" i="2"/>
  <c r="AG7" i="2"/>
  <c r="AE5" i="2"/>
  <c r="AI52" i="2" l="1"/>
  <c r="AI73" i="2"/>
  <c r="AI61" i="2"/>
  <c r="AI39" i="2"/>
  <c r="AI30" i="2"/>
  <c r="AI83" i="2"/>
  <c r="AI17" i="2"/>
  <c r="AI49" i="2"/>
  <c r="AI28" i="2"/>
  <c r="AI74" i="2"/>
  <c r="AI8" i="2"/>
  <c r="AI82" i="2"/>
  <c r="AI80" i="2"/>
  <c r="AI60" i="2"/>
  <c r="AI38" i="2"/>
  <c r="AI36" i="2"/>
  <c r="AI15" i="2"/>
  <c r="AI72" i="2"/>
  <c r="AI6" i="2"/>
  <c r="AI84" i="2"/>
  <c r="AI62" i="2"/>
  <c r="AI51" i="2"/>
  <c r="AI40" i="2"/>
  <c r="AI29" i="2"/>
  <c r="AI18" i="2"/>
  <c r="AI81" i="2"/>
  <c r="AI70" i="2"/>
  <c r="AI59" i="2"/>
  <c r="AI58" i="2"/>
  <c r="AI37" i="2"/>
  <c r="AI16" i="2"/>
  <c r="AI5" i="2"/>
  <c r="AI4" i="2"/>
  <c r="AI27" i="2"/>
  <c r="AI26" i="2"/>
  <c r="AI14" i="2"/>
</calcChain>
</file>

<file path=xl/sharedStrings.xml><?xml version="1.0" encoding="utf-8"?>
<sst xmlns="http://schemas.openxmlformats.org/spreadsheetml/2006/main" count="2470" uniqueCount="251">
  <si>
    <t>Ronde 1</t>
  </si>
  <si>
    <t>Ronde 2</t>
  </si>
  <si>
    <t>Poule E-A</t>
  </si>
  <si>
    <t>Poule E-AA</t>
  </si>
  <si>
    <t>Punten</t>
  </si>
  <si>
    <t>Uitslag</t>
  </si>
  <si>
    <t>9:00-9:11</t>
  </si>
  <si>
    <t>-</t>
  </si>
  <si>
    <t>12:00-12:11</t>
  </si>
  <si>
    <t>9:12-9:23</t>
  </si>
  <si>
    <t>12:12-12:23</t>
  </si>
  <si>
    <t>9:24-9:35</t>
  </si>
  <si>
    <t>12:24-12:35</t>
  </si>
  <si>
    <t>9:36-9:47</t>
  </si>
  <si>
    <t>12:36-12:47</t>
  </si>
  <si>
    <t>9:48-9:59</t>
  </si>
  <si>
    <t>12:48-12:59</t>
  </si>
  <si>
    <t>10:00-10:11</t>
  </si>
  <si>
    <t>13:00-13:11</t>
  </si>
  <si>
    <t>Poule E-B</t>
  </si>
  <si>
    <t>Poule E-BB</t>
  </si>
  <si>
    <t>10:12-10:23</t>
  </si>
  <si>
    <t>15:12-15:23</t>
  </si>
  <si>
    <t>10:24-10:35</t>
  </si>
  <si>
    <t>15:24-15:35</t>
  </si>
  <si>
    <t>10:36-10:47</t>
  </si>
  <si>
    <t>15:36-15:47</t>
  </si>
  <si>
    <t>10:48-10:59</t>
  </si>
  <si>
    <t>15:48-15:59</t>
  </si>
  <si>
    <t>11:00-11:11</t>
  </si>
  <si>
    <t>16:00-16:11</t>
  </si>
  <si>
    <t>11:12-11:23</t>
  </si>
  <si>
    <t>16:12-16:23</t>
  </si>
  <si>
    <t xml:space="preserve"> </t>
  </si>
  <si>
    <t>Poule E-C</t>
  </si>
  <si>
    <t>Poule E-CC</t>
  </si>
  <si>
    <t>11:24-11:35</t>
  </si>
  <si>
    <t>14:00-14:11</t>
  </si>
  <si>
    <t>11:36-11:47</t>
  </si>
  <si>
    <t>14:12-14:23</t>
  </si>
  <si>
    <t>11:48-11:59</t>
  </si>
  <si>
    <t>14:24-14:35</t>
  </si>
  <si>
    <t>14:36-14:47</t>
  </si>
  <si>
    <t>14:48-14:59</t>
  </si>
  <si>
    <t>15:00-15:11</t>
  </si>
  <si>
    <t>Poule E-D</t>
  </si>
  <si>
    <t>Poule E-DD</t>
  </si>
  <si>
    <t>13:12-13:23</t>
  </si>
  <si>
    <t>13:24-13:35</t>
  </si>
  <si>
    <t>13:36-13:47</t>
  </si>
  <si>
    <t>13:48-13:59</t>
  </si>
  <si>
    <t>Poule F-A</t>
  </si>
  <si>
    <t>Poule F-B</t>
  </si>
  <si>
    <t>Poule F-AA</t>
  </si>
  <si>
    <t>Poule F-BB</t>
  </si>
  <si>
    <t>Poule F-CC</t>
  </si>
  <si>
    <t>Poule F-C</t>
  </si>
  <si>
    <t>Poule D-A</t>
  </si>
  <si>
    <t>Poule D-AA</t>
  </si>
  <si>
    <t>16:24-16:35</t>
  </si>
  <si>
    <t>16:36-16:47</t>
  </si>
  <si>
    <t>16:48-16:59</t>
  </si>
  <si>
    <t>Poule D-B</t>
  </si>
  <si>
    <t>Poule D-BB</t>
  </si>
  <si>
    <t>Poule D-C</t>
  </si>
  <si>
    <t>Poule D-CC</t>
  </si>
  <si>
    <t>Poule D-D</t>
  </si>
  <si>
    <t>Poule D-DD</t>
  </si>
  <si>
    <t>Poule C-A</t>
  </si>
  <si>
    <t>Poule C-AA</t>
  </si>
  <si>
    <t>Poule C-B</t>
  </si>
  <si>
    <t>Poule C-BB</t>
  </si>
  <si>
    <t>Poule C-C</t>
  </si>
  <si>
    <t>Poule C-CC</t>
  </si>
  <si>
    <t>Poule C-D</t>
  </si>
  <si>
    <t>Poule C-DD</t>
  </si>
  <si>
    <t>Poule B-A</t>
  </si>
  <si>
    <t>Poule B-AA</t>
  </si>
  <si>
    <t>Poule B-B</t>
  </si>
  <si>
    <t>Poule B-BB</t>
  </si>
  <si>
    <t>R1</t>
  </si>
  <si>
    <t>R2</t>
  </si>
  <si>
    <t>R3</t>
  </si>
  <si>
    <t>Voor</t>
  </si>
  <si>
    <t>Tegen</t>
  </si>
  <si>
    <t>Winst</t>
  </si>
  <si>
    <t>Gelijk</t>
  </si>
  <si>
    <t>Verlies</t>
  </si>
  <si>
    <t>R4</t>
  </si>
  <si>
    <t>Uitslagen</t>
  </si>
  <si>
    <t>Poule B-C</t>
  </si>
  <si>
    <t>Poule B-CC</t>
  </si>
  <si>
    <t>Poule D-EE</t>
  </si>
  <si>
    <t>Poule D-E</t>
  </si>
  <si>
    <t>Poule E-E</t>
  </si>
  <si>
    <t>Poule E-EE</t>
  </si>
  <si>
    <t>Poule E-FF</t>
  </si>
  <si>
    <t>Teams</t>
  </si>
  <si>
    <t>Ajax</t>
  </si>
  <si>
    <t>Niekerk</t>
  </si>
  <si>
    <t>Manchester United</t>
  </si>
  <si>
    <t>Opende</t>
  </si>
  <si>
    <t>Grootegast</t>
  </si>
  <si>
    <t>AS Roma</t>
  </si>
  <si>
    <t>Grijpskerk</t>
  </si>
  <si>
    <t>Bayern Munchen</t>
  </si>
  <si>
    <t>FC Köln</t>
  </si>
  <si>
    <t>Real Madrid</t>
  </si>
  <si>
    <t>OKVC</t>
  </si>
  <si>
    <t>Liverpool</t>
  </si>
  <si>
    <t>PSV</t>
  </si>
  <si>
    <t>Juventus</t>
  </si>
  <si>
    <t>Darmstadt</t>
  </si>
  <si>
    <t>Atletico Madrid</t>
  </si>
  <si>
    <t>VFL Wolfsburg</t>
  </si>
  <si>
    <t>Borussia Dortmund</t>
  </si>
  <si>
    <t>Chelsea</t>
  </si>
  <si>
    <t>Feyenoord</t>
  </si>
  <si>
    <t>AC Milan</t>
  </si>
  <si>
    <t>Grjpskerk</t>
  </si>
  <si>
    <t>Hamburger SV</t>
  </si>
  <si>
    <t>Inter Milan</t>
  </si>
  <si>
    <t>Herta BSC</t>
  </si>
  <si>
    <t>Valencia</t>
  </si>
  <si>
    <t>Napoli</t>
  </si>
  <si>
    <t>Schalke 04</t>
  </si>
  <si>
    <t>Lazio Roma</t>
  </si>
  <si>
    <t>RB Leipzig</t>
  </si>
  <si>
    <t>Hannover 96</t>
  </si>
  <si>
    <t>Everton</t>
  </si>
  <si>
    <t>Deportivo</t>
  </si>
  <si>
    <t>Dortmund</t>
  </si>
  <si>
    <t>plaats</t>
  </si>
  <si>
    <t>NAC</t>
  </si>
  <si>
    <t>Heracles</t>
  </si>
  <si>
    <t>Boerakker</t>
  </si>
  <si>
    <t>Vitesse</t>
  </si>
  <si>
    <t>AZ</t>
  </si>
  <si>
    <t>FC Barcelona</t>
  </si>
  <si>
    <t>Real Sociedad</t>
  </si>
  <si>
    <t>Real Betis</t>
  </si>
  <si>
    <t>Sevilla</t>
  </si>
  <si>
    <t>Venlo</t>
  </si>
  <si>
    <t>Fiorentina</t>
  </si>
  <si>
    <t>Verona</t>
  </si>
  <si>
    <t>Arsenal</t>
  </si>
  <si>
    <t>Crystal Palace</t>
  </si>
  <si>
    <t>Newcastle</t>
  </si>
  <si>
    <t>Southampton</t>
  </si>
  <si>
    <t>Paris Saint-Germain</t>
  </si>
  <si>
    <t>Nice</t>
  </si>
  <si>
    <t>Montpellier</t>
  </si>
  <si>
    <t>PSG</t>
  </si>
  <si>
    <t>Lille</t>
  </si>
  <si>
    <t>Strasbourg</t>
  </si>
  <si>
    <t>Bordeaux</t>
  </si>
  <si>
    <t>Saint-Etienne</t>
  </si>
  <si>
    <t>9:00-9:15</t>
  </si>
  <si>
    <t>9:16-9:31</t>
  </si>
  <si>
    <t>9:32-9:47</t>
  </si>
  <si>
    <t>9:48-10:03</t>
  </si>
  <si>
    <t>10:04-10:19</t>
  </si>
  <si>
    <t>10:20-10:35</t>
  </si>
  <si>
    <t>10:36-10:51</t>
  </si>
  <si>
    <t>10:52-11:07</t>
  </si>
  <si>
    <t>11:08-11:23</t>
  </si>
  <si>
    <t>11:24-11:39</t>
  </si>
  <si>
    <t>11:40-11:55</t>
  </si>
  <si>
    <t>11:56-12:11</t>
  </si>
  <si>
    <t>12:12-12:27</t>
  </si>
  <si>
    <t>12:28-12:43</t>
  </si>
  <si>
    <t>12:44-12:59</t>
  </si>
  <si>
    <t>13:00-13:15</t>
  </si>
  <si>
    <t>13:16-13:31</t>
  </si>
  <si>
    <t>13:32-13:47</t>
  </si>
  <si>
    <t>13:48-14:03</t>
  </si>
  <si>
    <t>14:04-14:19</t>
  </si>
  <si>
    <t>14:20-14:35</t>
  </si>
  <si>
    <t>14:36-14:51</t>
  </si>
  <si>
    <t>14:52-15:07</t>
  </si>
  <si>
    <t>15:08-15:23</t>
  </si>
  <si>
    <t>15:24-15:39</t>
  </si>
  <si>
    <t>15:40-15:55</t>
  </si>
  <si>
    <t>15:56-16:11</t>
  </si>
  <si>
    <t>16:12-16:27</t>
  </si>
  <si>
    <t>16:28-16:43</t>
  </si>
  <si>
    <t>16:44-16:59</t>
  </si>
  <si>
    <t>5/1 Niekerk</t>
  </si>
  <si>
    <t>8:42-8:53</t>
  </si>
  <si>
    <t>8:54-9:05</t>
  </si>
  <si>
    <t>9:06-9:17</t>
  </si>
  <si>
    <t>9:18-9:29</t>
  </si>
  <si>
    <t>9:30-9:41</t>
  </si>
  <si>
    <t>8:30-8:41</t>
  </si>
  <si>
    <t>19/1 Grijpskerk</t>
  </si>
  <si>
    <t>19/1 Opende</t>
  </si>
  <si>
    <t>5/1 Oldehove</t>
  </si>
  <si>
    <t>5/1 Grijpskerk</t>
  </si>
  <si>
    <t>12/1 Grijpskerk</t>
  </si>
  <si>
    <t>19/1 Oldehove</t>
  </si>
  <si>
    <t>19/1 Niekerk</t>
  </si>
  <si>
    <t>12/1 Opende</t>
  </si>
  <si>
    <t>12/1 Grootegast</t>
  </si>
  <si>
    <t>26/1 Opende</t>
  </si>
  <si>
    <t>26/1 Grootegast</t>
  </si>
  <si>
    <t>5/1 Leek</t>
  </si>
  <si>
    <t>19/1 Grootegast</t>
  </si>
  <si>
    <t>5/1 Opende</t>
  </si>
  <si>
    <t>12/1 Niekerk</t>
  </si>
  <si>
    <t>26/1 Grijpskerk</t>
  </si>
  <si>
    <t>2/2 Grijpskerk</t>
  </si>
  <si>
    <t>2/2 Oldehove</t>
  </si>
  <si>
    <t>Poule E-F</t>
  </si>
  <si>
    <t>Poule MP JO-7</t>
  </si>
  <si>
    <t>Poule MP</t>
  </si>
  <si>
    <t>R5</t>
  </si>
  <si>
    <t>11:00-11:15</t>
  </si>
  <si>
    <t>11:16-11:31</t>
  </si>
  <si>
    <t>11:32-11:47</t>
  </si>
  <si>
    <t>11:48-12:03</t>
  </si>
  <si>
    <t>12:04-12:19</t>
  </si>
  <si>
    <t>12:20-12:35</t>
  </si>
  <si>
    <t>12:36-12:51</t>
  </si>
  <si>
    <t>12:52-13:07</t>
  </si>
  <si>
    <t>13:08-13:23</t>
  </si>
  <si>
    <t>Oldehove</t>
  </si>
  <si>
    <t xml:space="preserve">Zaterdag 2-2     Grootegast  </t>
  </si>
  <si>
    <t>Grootegast MO</t>
  </si>
  <si>
    <t>Grootegast Mo</t>
  </si>
  <si>
    <t>Grijpskerk Mo</t>
  </si>
  <si>
    <t>Nierkerk</t>
  </si>
  <si>
    <t>2/2 Grootegast</t>
  </si>
  <si>
    <t>Poule indeling wordt ter plaatse gemaakt</t>
  </si>
  <si>
    <t>Poule A-A</t>
  </si>
  <si>
    <t>Montpillier</t>
  </si>
  <si>
    <t>Hannover</t>
  </si>
  <si>
    <t>Deportive</t>
  </si>
  <si>
    <t>Hannover  96</t>
  </si>
  <si>
    <t>New Castle</t>
  </si>
  <si>
    <t>Kollum</t>
  </si>
  <si>
    <t>Poule MB-A</t>
  </si>
  <si>
    <t>Poule MB-AA</t>
  </si>
  <si>
    <t>Poule MB-B</t>
  </si>
  <si>
    <t>Poule MB-BB</t>
  </si>
  <si>
    <t>Grijpskerk MO</t>
  </si>
  <si>
    <t>18:00-18:20</t>
  </si>
  <si>
    <t>18:20-18:40</t>
  </si>
  <si>
    <t>18:40-19:00</t>
  </si>
  <si>
    <t>19:00-19:00</t>
  </si>
  <si>
    <t>19:20-19:40</t>
  </si>
  <si>
    <t>19:40-20:00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</si>
</sst>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NumberFormat="1" applyFill="1" applyAlignment="1">
      <alignment horizontal="left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Protection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1" fillId="3" borderId="0" xfId="0" applyFont="1" applyFill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" fontId="2" fillId="0" borderId="0" xfId="0" applyNumberFormat="1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20" fontId="0" fillId="0" borderId="0" xfId="0" applyNumberFormat="1" applyFill="1" applyBorder="1"/>
    <xf numFmtId="0" fontId="2" fillId="0" borderId="0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workbookViewId="0">
      <selection activeCell="F22" sqref="F22"/>
    </sheetView>
  </sheetViews>
  <sheetFormatPr defaultRowHeight="15" x14ac:dyDescent="0.25"/>
  <cols>
    <col min="1" max="1" width="18.7109375" style="41" bestFit="1" customWidth="1"/>
    <col min="2" max="2" width="10" style="41" bestFit="1" customWidth="1"/>
    <col min="3" max="3" width="9.140625" style="41"/>
    <col min="4" max="4" width="17" style="41" bestFit="1" customWidth="1"/>
    <col min="5" max="5" width="10.7109375" style="41" bestFit="1" customWidth="1"/>
    <col min="6" max="6" width="9.140625" style="41"/>
    <col min="7" max="7" width="9.7109375" style="41" bestFit="1" customWidth="1"/>
    <col min="8" max="8" width="8" style="41" bestFit="1" customWidth="1"/>
    <col min="9" max="9" width="9.140625" style="41"/>
    <col min="10" max="10" width="14.85546875" style="41" bestFit="1" customWidth="1"/>
    <col min="11" max="11" width="6.28515625" style="41" bestFit="1" customWidth="1"/>
    <col min="12" max="12" width="9.140625" style="41"/>
    <col min="13" max="13" width="18.140625" style="41" bestFit="1" customWidth="1"/>
    <col min="14" max="14" width="8.140625" style="41" bestFit="1" customWidth="1"/>
    <col min="15" max="15" width="9.140625" style="41"/>
    <col min="16" max="16" width="16.7109375" style="41" customWidth="1"/>
    <col min="17" max="16384" width="9.140625" style="41"/>
  </cols>
  <sheetData>
    <row r="1" spans="1:17" x14ac:dyDescent="0.25">
      <c r="A1" s="41" t="s">
        <v>97</v>
      </c>
      <c r="B1" s="41" t="s">
        <v>132</v>
      </c>
      <c r="D1" s="41" t="s">
        <v>97</v>
      </c>
      <c r="E1" s="41" t="s">
        <v>132</v>
      </c>
      <c r="G1" s="41" t="s">
        <v>97</v>
      </c>
      <c r="H1" s="41" t="s">
        <v>132</v>
      </c>
      <c r="J1" s="41" t="s">
        <v>97</v>
      </c>
      <c r="K1" s="41" t="s">
        <v>132</v>
      </c>
      <c r="M1" s="41" t="s">
        <v>97</v>
      </c>
      <c r="N1" s="41" t="s">
        <v>132</v>
      </c>
      <c r="P1" s="41" t="s">
        <v>97</v>
      </c>
      <c r="Q1" s="41" t="s">
        <v>132</v>
      </c>
    </row>
    <row r="2" spans="1:17" x14ac:dyDescent="0.25">
      <c r="A2" s="42" t="s">
        <v>103</v>
      </c>
      <c r="B2" s="42" t="s">
        <v>104</v>
      </c>
      <c r="D2" s="42" t="s">
        <v>105</v>
      </c>
      <c r="E2" s="42" t="s">
        <v>102</v>
      </c>
      <c r="G2" s="42" t="s">
        <v>98</v>
      </c>
      <c r="H2" s="42" t="s">
        <v>99</v>
      </c>
      <c r="J2" s="42" t="s">
        <v>107</v>
      </c>
      <c r="K2" s="42" t="s">
        <v>108</v>
      </c>
      <c r="M2" s="42" t="s">
        <v>100</v>
      </c>
      <c r="N2" s="42" t="s">
        <v>101</v>
      </c>
      <c r="P2" s="41" t="s">
        <v>149</v>
      </c>
      <c r="Q2" s="41" t="s">
        <v>135</v>
      </c>
    </row>
    <row r="3" spans="1:17" x14ac:dyDescent="0.25">
      <c r="A3" s="42" t="s">
        <v>111</v>
      </c>
      <c r="B3" s="42" t="s">
        <v>104</v>
      </c>
      <c r="D3" s="42" t="s">
        <v>106</v>
      </c>
      <c r="E3" s="42" t="s">
        <v>102</v>
      </c>
      <c r="G3" s="42" t="s">
        <v>110</v>
      </c>
      <c r="H3" s="42" t="s">
        <v>99</v>
      </c>
      <c r="J3" s="42" t="s">
        <v>113</v>
      </c>
      <c r="K3" s="42" t="s">
        <v>108</v>
      </c>
      <c r="M3" s="42" t="s">
        <v>109</v>
      </c>
      <c r="N3" s="42" t="s">
        <v>101</v>
      </c>
      <c r="P3" s="41" t="s">
        <v>150</v>
      </c>
      <c r="Q3" s="41" t="s">
        <v>135</v>
      </c>
    </row>
    <row r="4" spans="1:17" x14ac:dyDescent="0.25">
      <c r="A4" s="4" t="s">
        <v>121</v>
      </c>
      <c r="B4" s="4" t="s">
        <v>104</v>
      </c>
      <c r="D4" s="42" t="s">
        <v>112</v>
      </c>
      <c r="E4" s="42" t="s">
        <v>102</v>
      </c>
      <c r="G4" s="4" t="s">
        <v>117</v>
      </c>
      <c r="H4" s="4" t="s">
        <v>99</v>
      </c>
      <c r="J4" s="4" t="s">
        <v>123</v>
      </c>
      <c r="K4" s="4" t="s">
        <v>108</v>
      </c>
      <c r="M4" s="4" t="s">
        <v>116</v>
      </c>
      <c r="N4" s="4" t="s">
        <v>101</v>
      </c>
      <c r="P4" s="41" t="s">
        <v>151</v>
      </c>
      <c r="Q4" s="41" t="s">
        <v>135</v>
      </c>
    </row>
    <row r="5" spans="1:17" x14ac:dyDescent="0.25">
      <c r="A5" s="4" t="s">
        <v>124</v>
      </c>
      <c r="B5" s="4" t="s">
        <v>104</v>
      </c>
      <c r="D5" s="42" t="s">
        <v>114</v>
      </c>
      <c r="E5" s="42" t="s">
        <v>102</v>
      </c>
      <c r="G5" s="41" t="s">
        <v>133</v>
      </c>
      <c r="H5" s="41" t="s">
        <v>99</v>
      </c>
      <c r="J5" s="4" t="s">
        <v>138</v>
      </c>
      <c r="K5" s="4" t="s">
        <v>108</v>
      </c>
      <c r="M5" s="42" t="s">
        <v>129</v>
      </c>
      <c r="N5" s="42" t="s">
        <v>101</v>
      </c>
      <c r="P5" s="41" t="s">
        <v>152</v>
      </c>
      <c r="Q5" s="41" t="s">
        <v>135</v>
      </c>
    </row>
    <row r="6" spans="1:17" x14ac:dyDescent="0.25">
      <c r="A6" s="4" t="s">
        <v>126</v>
      </c>
      <c r="B6" s="4" t="s">
        <v>104</v>
      </c>
      <c r="D6" s="4" t="s">
        <v>115</v>
      </c>
      <c r="E6" s="4" t="s">
        <v>102</v>
      </c>
      <c r="G6" s="41" t="s">
        <v>134</v>
      </c>
      <c r="H6" s="41" t="s">
        <v>99</v>
      </c>
      <c r="J6" s="42" t="s">
        <v>130</v>
      </c>
      <c r="K6" s="42" t="s">
        <v>108</v>
      </c>
      <c r="M6" s="41" t="s">
        <v>145</v>
      </c>
      <c r="N6" s="42" t="s">
        <v>101</v>
      </c>
      <c r="P6" s="41" t="s">
        <v>153</v>
      </c>
      <c r="Q6" s="41" t="s">
        <v>135</v>
      </c>
    </row>
    <row r="7" spans="1:17" x14ac:dyDescent="0.25">
      <c r="A7" s="4" t="s">
        <v>118</v>
      </c>
      <c r="B7" s="4" t="s">
        <v>119</v>
      </c>
      <c r="D7" s="4" t="s">
        <v>120</v>
      </c>
      <c r="E7" s="4" t="s">
        <v>102</v>
      </c>
      <c r="G7" s="41" t="s">
        <v>136</v>
      </c>
      <c r="H7" s="41" t="s">
        <v>99</v>
      </c>
      <c r="J7" s="41" t="s">
        <v>139</v>
      </c>
      <c r="K7" s="42" t="s">
        <v>108</v>
      </c>
      <c r="M7" s="41" t="s">
        <v>146</v>
      </c>
      <c r="N7" s="42" t="s">
        <v>101</v>
      </c>
      <c r="P7" s="41" t="s">
        <v>154</v>
      </c>
      <c r="Q7" s="41" t="s">
        <v>135</v>
      </c>
    </row>
    <row r="8" spans="1:17" x14ac:dyDescent="0.25">
      <c r="A8" s="41" t="s">
        <v>143</v>
      </c>
      <c r="B8" s="41" t="s">
        <v>104</v>
      </c>
      <c r="D8" s="4" t="s">
        <v>122</v>
      </c>
      <c r="E8" s="4" t="s">
        <v>102</v>
      </c>
      <c r="G8" s="41" t="s">
        <v>137</v>
      </c>
      <c r="H8" s="41" t="s">
        <v>99</v>
      </c>
      <c r="J8" s="41" t="s">
        <v>140</v>
      </c>
      <c r="K8" s="42" t="s">
        <v>108</v>
      </c>
      <c r="M8" s="41" t="s">
        <v>147</v>
      </c>
      <c r="N8" s="42" t="s">
        <v>101</v>
      </c>
      <c r="P8" s="41" t="s">
        <v>155</v>
      </c>
      <c r="Q8" s="41" t="s">
        <v>135</v>
      </c>
    </row>
    <row r="9" spans="1:17" x14ac:dyDescent="0.25">
      <c r="A9" s="41" t="s">
        <v>144</v>
      </c>
      <c r="B9" s="41" t="s">
        <v>104</v>
      </c>
      <c r="D9" s="4" t="s">
        <v>125</v>
      </c>
      <c r="E9" s="4" t="s">
        <v>102</v>
      </c>
      <c r="G9" s="41" t="s">
        <v>142</v>
      </c>
      <c r="H9" s="41" t="s">
        <v>99</v>
      </c>
      <c r="J9" s="41" t="s">
        <v>141</v>
      </c>
      <c r="K9" s="42" t="s">
        <v>108</v>
      </c>
      <c r="M9" s="41" t="s">
        <v>148</v>
      </c>
      <c r="N9" s="42" t="s">
        <v>101</v>
      </c>
      <c r="P9" s="41" t="s">
        <v>156</v>
      </c>
      <c r="Q9" s="41" t="s">
        <v>135</v>
      </c>
    </row>
    <row r="10" spans="1:17" x14ac:dyDescent="0.25">
      <c r="D10" s="42" t="s">
        <v>127</v>
      </c>
      <c r="E10" s="42" t="s">
        <v>102</v>
      </c>
    </row>
    <row r="11" spans="1:17" x14ac:dyDescent="0.25">
      <c r="D11" s="42" t="s">
        <v>128</v>
      </c>
      <c r="E11" s="42" t="s">
        <v>102</v>
      </c>
    </row>
    <row r="12" spans="1:17" x14ac:dyDescent="0.25">
      <c r="D12" s="42" t="s">
        <v>131</v>
      </c>
      <c r="E12" s="42" t="s">
        <v>102</v>
      </c>
    </row>
  </sheetData>
  <autoFilter ref="A1:B31" xr:uid="{00000000-0009-0000-0000-000000000000}">
    <sortState xmlns:xlrd2="http://schemas.microsoft.com/office/spreadsheetml/2017/richdata2" ref="A2:B30">
      <sortCondition ref="B1:B3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3"/>
  <sheetViews>
    <sheetView zoomScale="80" zoomScaleNormal="80" workbookViewId="0">
      <selection activeCell="C11" sqref="C11"/>
    </sheetView>
  </sheetViews>
  <sheetFormatPr defaultRowHeight="15" x14ac:dyDescent="0.25"/>
  <cols>
    <col min="1" max="1" width="9.140625" style="1"/>
    <col min="2" max="2" width="33.5703125" style="1" bestFit="1" customWidth="1"/>
    <col min="3" max="3" width="9.140625" style="1"/>
    <col min="4" max="4" width="9.140625" style="40"/>
    <col min="5" max="14" width="9.140625" style="1"/>
    <col min="15" max="15" width="9.140625" style="40"/>
    <col min="16" max="16384" width="9.140625" style="1"/>
  </cols>
  <sheetData>
    <row r="2" spans="1:5" ht="15.75" thickBot="1" x14ac:dyDescent="0.3"/>
    <row r="3" spans="1:5" x14ac:dyDescent="0.25">
      <c r="A3" s="58"/>
      <c r="B3" s="59"/>
      <c r="C3" s="59"/>
      <c r="D3" s="60"/>
      <c r="E3" s="61"/>
    </row>
    <row r="4" spans="1:5" x14ac:dyDescent="0.25">
      <c r="A4" s="62"/>
      <c r="B4" s="31"/>
      <c r="C4" s="31"/>
      <c r="D4" s="32"/>
      <c r="E4" s="63"/>
    </row>
    <row r="5" spans="1:5" x14ac:dyDescent="0.25">
      <c r="A5" s="62"/>
      <c r="B5" s="70" t="s">
        <v>213</v>
      </c>
      <c r="C5" s="31"/>
      <c r="D5" s="32"/>
      <c r="E5" s="63"/>
    </row>
    <row r="6" spans="1:5" x14ac:dyDescent="0.25">
      <c r="A6" s="62"/>
      <c r="B6" s="31"/>
      <c r="C6" s="31"/>
      <c r="D6" s="32"/>
      <c r="E6" s="63"/>
    </row>
    <row r="7" spans="1:5" x14ac:dyDescent="0.25">
      <c r="A7" s="62"/>
      <c r="B7" s="31"/>
      <c r="C7" s="31"/>
      <c r="D7" s="32"/>
      <c r="E7" s="63"/>
    </row>
    <row r="8" spans="1:5" x14ac:dyDescent="0.25">
      <c r="A8" s="62"/>
      <c r="B8" s="31" t="s">
        <v>226</v>
      </c>
      <c r="C8" s="31"/>
      <c r="D8" s="32"/>
      <c r="E8" s="63"/>
    </row>
    <row r="9" spans="1:5" x14ac:dyDescent="0.25">
      <c r="A9" s="62"/>
      <c r="B9" s="31"/>
      <c r="C9" s="31"/>
      <c r="D9" s="32"/>
      <c r="E9" s="63"/>
    </row>
    <row r="10" spans="1:5" x14ac:dyDescent="0.25">
      <c r="A10" s="62"/>
      <c r="B10" s="64">
        <v>0.5625</v>
      </c>
      <c r="C10" s="64">
        <v>0.64583333333333337</v>
      </c>
      <c r="D10" s="32"/>
      <c r="E10" s="63"/>
    </row>
    <row r="11" spans="1:5" x14ac:dyDescent="0.25">
      <c r="A11" s="62"/>
      <c r="B11" s="65" t="s">
        <v>214</v>
      </c>
      <c r="C11" s="31"/>
      <c r="D11" s="32"/>
      <c r="E11" s="63"/>
    </row>
    <row r="12" spans="1:5" x14ac:dyDescent="0.25">
      <c r="A12" s="62"/>
      <c r="B12" s="31"/>
      <c r="C12" s="31" t="s">
        <v>97</v>
      </c>
      <c r="D12" s="32"/>
      <c r="E12" s="63"/>
    </row>
    <row r="13" spans="1:5" x14ac:dyDescent="0.25">
      <c r="A13" s="62"/>
      <c r="B13" s="51" t="s">
        <v>102</v>
      </c>
      <c r="C13" s="52">
        <v>2</v>
      </c>
      <c r="D13" s="32"/>
      <c r="E13" s="63"/>
    </row>
    <row r="14" spans="1:5" x14ac:dyDescent="0.25">
      <c r="A14" s="62"/>
      <c r="B14" s="51" t="s">
        <v>104</v>
      </c>
      <c r="C14" s="53">
        <v>2</v>
      </c>
      <c r="D14" s="32"/>
      <c r="E14" s="63"/>
    </row>
    <row r="15" spans="1:5" x14ac:dyDescent="0.25">
      <c r="A15" s="62"/>
      <c r="B15" s="51" t="s">
        <v>101</v>
      </c>
      <c r="C15" s="54">
        <v>1</v>
      </c>
      <c r="D15" s="32"/>
      <c r="E15" s="63"/>
    </row>
    <row r="16" spans="1:5" x14ac:dyDescent="0.25">
      <c r="A16" s="62"/>
      <c r="B16" s="51" t="s">
        <v>99</v>
      </c>
      <c r="C16" s="54">
        <v>1</v>
      </c>
      <c r="D16" s="32"/>
      <c r="E16" s="63"/>
    </row>
    <row r="17" spans="1:5" x14ac:dyDescent="0.25">
      <c r="A17" s="62"/>
      <c r="B17" s="51" t="s">
        <v>225</v>
      </c>
      <c r="C17" s="52">
        <v>1</v>
      </c>
      <c r="D17" s="32"/>
      <c r="E17" s="63"/>
    </row>
    <row r="18" spans="1:5" x14ac:dyDescent="0.25">
      <c r="A18" s="62"/>
      <c r="B18" s="51" t="s">
        <v>135</v>
      </c>
      <c r="C18" s="54">
        <v>1</v>
      </c>
      <c r="D18" s="32" t="s">
        <v>33</v>
      </c>
      <c r="E18" s="63"/>
    </row>
    <row r="19" spans="1:5" x14ac:dyDescent="0.25">
      <c r="A19" s="62"/>
      <c r="B19" s="31"/>
      <c r="C19" s="31"/>
      <c r="D19" s="32"/>
      <c r="E19" s="63"/>
    </row>
    <row r="20" spans="1:5" x14ac:dyDescent="0.25">
      <c r="A20" s="62"/>
      <c r="B20" s="31"/>
      <c r="C20" s="31"/>
      <c r="D20" s="32"/>
      <c r="E20" s="63"/>
    </row>
    <row r="21" spans="1:5" ht="25.5" x14ac:dyDescent="0.25">
      <c r="A21" s="62"/>
      <c r="B21" s="57" t="s">
        <v>232</v>
      </c>
      <c r="C21" s="31"/>
      <c r="D21" s="32"/>
      <c r="E21" s="63"/>
    </row>
    <row r="22" spans="1:5" x14ac:dyDescent="0.25">
      <c r="A22" s="62"/>
      <c r="B22" s="31"/>
      <c r="C22" s="31"/>
      <c r="D22" s="32"/>
      <c r="E22" s="63"/>
    </row>
    <row r="23" spans="1:5" ht="15.75" thickBot="1" x14ac:dyDescent="0.3">
      <c r="A23" s="66"/>
      <c r="B23" s="67"/>
      <c r="C23" s="67"/>
      <c r="D23" s="68"/>
      <c r="E23" s="69"/>
    </row>
  </sheetData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70"/>
  <sheetViews>
    <sheetView zoomScale="80" zoomScaleNormal="80" workbookViewId="0">
      <selection activeCell="N9" sqref="N9"/>
    </sheetView>
  </sheetViews>
  <sheetFormatPr defaultRowHeight="15" x14ac:dyDescent="0.2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0" bestFit="1" customWidth="1"/>
    <col min="5" max="5" width="20.28515625" style="1" bestFit="1" customWidth="1"/>
    <col min="6" max="6" width="3.710937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7109375" style="1" customWidth="1"/>
    <col min="12" max="12" width="9.140625" style="1"/>
    <col min="13" max="13" width="20.140625" style="1" bestFit="1" customWidth="1"/>
    <col min="14" max="14" width="21" style="1" bestFit="1" customWidth="1"/>
    <col min="15" max="15" width="1.5703125" style="40" bestFit="1" customWidth="1"/>
    <col min="16" max="16" width="21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16384" width="9.140625" style="1"/>
  </cols>
  <sheetData>
    <row r="1" spans="1:35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5" x14ac:dyDescent="0.25">
      <c r="B2" s="2" t="s">
        <v>51</v>
      </c>
      <c r="M2" s="2" t="s">
        <v>53</v>
      </c>
    </row>
    <row r="3" spans="1:35" x14ac:dyDescent="0.25">
      <c r="X3" s="37" t="str">
        <f>B2</f>
        <v>Poule F-A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4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87</v>
      </c>
      <c r="AI3" s="36" t="s">
        <v>5</v>
      </c>
    </row>
    <row r="4" spans="1:35" x14ac:dyDescent="0.25">
      <c r="A4" s="1">
        <v>1</v>
      </c>
      <c r="B4" s="4" t="s">
        <v>128</v>
      </c>
      <c r="C4" s="55" t="s">
        <v>102</v>
      </c>
      <c r="M4" s="1" t="str">
        <f>X5</f>
        <v>AS Roma</v>
      </c>
      <c r="N4" s="1" t="s">
        <v>104</v>
      </c>
      <c r="X4" s="27" t="str">
        <f>B4</f>
        <v>Hannover 96</v>
      </c>
      <c r="Y4" s="6">
        <f>J12</f>
        <v>1</v>
      </c>
      <c r="Z4" s="6">
        <f>K14</f>
        <v>1</v>
      </c>
      <c r="AA4" s="6">
        <f>J17</f>
        <v>0</v>
      </c>
      <c r="AB4" s="6">
        <f>K19</f>
        <v>3</v>
      </c>
      <c r="AC4" s="28">
        <f>SUM(Y4:AB4)</f>
        <v>5</v>
      </c>
      <c r="AD4" s="6">
        <f>SUMIF(C12:C21,X4,F12:F21)+SUMIF(E12:E21,X4,H12:H21)</f>
        <v>2</v>
      </c>
      <c r="AE4" s="6">
        <f>SUMIF(C12:C21,X4,H12:H21)+SUMIF(E12:E21,X4,F12:F21)</f>
        <v>3</v>
      </c>
      <c r="AF4" s="6">
        <f>SUMPRODUCT((C12:C21=X4)*(J12:J21=3))+SUMPRODUCT((E12:E21=X4)*(K12:K21=3))</f>
        <v>1</v>
      </c>
      <c r="AG4" s="6">
        <f>SUMPRODUCT((C12:C21=X4)*(J12:J21=1))+SUMPRODUCT((E12:E21=X4)*(K12:K21=1))</f>
        <v>2</v>
      </c>
      <c r="AH4" s="6">
        <f>SUMPRODUCT((C12:C21=X4)*(J12:J21=0))+SUMPRODUCT((E12:E21=X4)*(K12:K21=0))</f>
        <v>1</v>
      </c>
      <c r="AI4" s="29">
        <f>RANK(AC4,AC4:AC8,0)</f>
        <v>2</v>
      </c>
    </row>
    <row r="5" spans="1:35" x14ac:dyDescent="0.25">
      <c r="A5" s="1">
        <v>2</v>
      </c>
      <c r="B5" s="4" t="s">
        <v>103</v>
      </c>
      <c r="C5" s="55" t="s">
        <v>104</v>
      </c>
      <c r="M5" s="1" t="str">
        <f>X4</f>
        <v>Hannover 96</v>
      </c>
      <c r="N5" s="1" t="s">
        <v>102</v>
      </c>
      <c r="X5" s="27" t="str">
        <f t="shared" ref="X5:X7" si="0">B5</f>
        <v>AS Roma</v>
      </c>
      <c r="Y5" s="6">
        <f>J13</f>
        <v>3</v>
      </c>
      <c r="Z5" s="6">
        <f>K15</f>
        <v>3</v>
      </c>
      <c r="AA5" s="6">
        <f>K17</f>
        <v>3</v>
      </c>
      <c r="AB5" s="6">
        <f>J20</f>
        <v>3</v>
      </c>
      <c r="AC5" s="28">
        <f t="shared" ref="AC5:AC8" si="1">SUM(Y5:AB5)</f>
        <v>12</v>
      </c>
      <c r="AD5" s="6">
        <f>SUMIF(C12:C21,X5,F12:F21)+SUMIF(E12:E21,X5,H12:H21)</f>
        <v>15</v>
      </c>
      <c r="AE5" s="6">
        <f>SUMIF(C12:C21,X5,H12:H21)+SUMIF(E12:E21,X5,F12:F21)</f>
        <v>0</v>
      </c>
      <c r="AF5" s="6">
        <f>SUMPRODUCT((C12:C21=X5)*(J12:J21=3))+SUMPRODUCT((E12:E21=X5)*(K12:K21=3))</f>
        <v>4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0</v>
      </c>
      <c r="AI5" s="29">
        <f>RANK(AC5,AC4:AC8,0)</f>
        <v>1</v>
      </c>
    </row>
    <row r="6" spans="1:35" x14ac:dyDescent="0.25">
      <c r="A6" s="1">
        <v>3</v>
      </c>
      <c r="B6" s="4" t="s">
        <v>131</v>
      </c>
      <c r="C6" s="55" t="s">
        <v>102</v>
      </c>
      <c r="M6" s="1" t="str">
        <f>X8</f>
        <v>Ajax</v>
      </c>
      <c r="N6" s="1" t="s">
        <v>99</v>
      </c>
      <c r="X6" s="27" t="str">
        <f t="shared" si="0"/>
        <v>Dortmund</v>
      </c>
      <c r="Y6" s="6">
        <f>J14</f>
        <v>1</v>
      </c>
      <c r="Z6" s="6">
        <f>J16</f>
        <v>1</v>
      </c>
      <c r="AA6" s="6">
        <f>K18</f>
        <v>0</v>
      </c>
      <c r="AB6" s="6">
        <f>K20</f>
        <v>0</v>
      </c>
      <c r="AC6" s="28">
        <f t="shared" si="1"/>
        <v>2</v>
      </c>
      <c r="AD6" s="6">
        <f>SUMIF(C12:C21,X6,F12:F21)+SUMIF(E12:E21,X6,H12:H21)</f>
        <v>0</v>
      </c>
      <c r="AE6" s="6">
        <f>SUMIF(C12:C21,X6,H12:H21)+SUMIF(E12:E21,X6,F12:F21)</f>
        <v>6</v>
      </c>
      <c r="AF6" s="6">
        <f>SUMPRODUCT((C12:C21=X6)*(J12:J21=3))+SUMPRODUCT((E12:E21=X6)*(K12:K21=3))</f>
        <v>0</v>
      </c>
      <c r="AG6" s="6">
        <f>SUMPRODUCT((C12:C21=X6)*(J12:J21=1))+SUMPRODUCT((E12:E21=X6)*(K12:K21=1))</f>
        <v>2</v>
      </c>
      <c r="AH6" s="6">
        <f>SUMPRODUCT((C12:C21=X6)*(J12:J21=0))+SUMPRODUCT((E12:E21=X6)*(K12:K21=0))</f>
        <v>2</v>
      </c>
      <c r="AI6" s="29">
        <v>5</v>
      </c>
    </row>
    <row r="7" spans="1:35" x14ac:dyDescent="0.25">
      <c r="A7" s="1">
        <v>4</v>
      </c>
      <c r="B7" s="4" t="s">
        <v>100</v>
      </c>
      <c r="C7" s="55" t="s">
        <v>101</v>
      </c>
      <c r="M7" s="1" t="str">
        <f>X29</f>
        <v>FC Köln</v>
      </c>
      <c r="N7" s="1" t="s">
        <v>102</v>
      </c>
      <c r="X7" s="27" t="str">
        <f t="shared" si="0"/>
        <v>Manchester United</v>
      </c>
      <c r="Y7" s="6">
        <f>K13</f>
        <v>0</v>
      </c>
      <c r="Z7" s="6">
        <f>K16</f>
        <v>1</v>
      </c>
      <c r="AA7" s="6">
        <f>J19</f>
        <v>0</v>
      </c>
      <c r="AB7" s="6">
        <f>J21</f>
        <v>1</v>
      </c>
      <c r="AC7" s="28">
        <f t="shared" si="1"/>
        <v>2</v>
      </c>
      <c r="AD7" s="6">
        <f>SUMIF(C12:C21,X7,F12:F21)+SUMIF(E12:E21,X7,H12:H21)</f>
        <v>0</v>
      </c>
      <c r="AE7" s="6">
        <f>SUMIF(C12:C21,X7,H12:H21)+SUMIF(E12:E21,X7,F12:F21)</f>
        <v>5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2</v>
      </c>
      <c r="AH7" s="6">
        <f>SUMPRODUCT((C12:C21=X7)*(J12:J21=0))+SUMPRODUCT((E12:E21=X7)*(K12:K21=0))</f>
        <v>2</v>
      </c>
      <c r="AI7" s="29">
        <f>RANK(AC7,AC4:AC8,0)</f>
        <v>4</v>
      </c>
    </row>
    <row r="8" spans="1:35" x14ac:dyDescent="0.25">
      <c r="A8" s="1">
        <v>5</v>
      </c>
      <c r="B8" s="4" t="s">
        <v>98</v>
      </c>
      <c r="C8" s="55" t="s">
        <v>99</v>
      </c>
      <c r="M8" s="1" t="str">
        <f>X26</f>
        <v>Bayern Munchen</v>
      </c>
      <c r="N8" s="1" t="s">
        <v>102</v>
      </c>
      <c r="P8" s="1" t="s">
        <v>33</v>
      </c>
      <c r="X8" s="27" t="str">
        <f>B8</f>
        <v>Ajax</v>
      </c>
      <c r="Y8" s="6">
        <f>K12</f>
        <v>1</v>
      </c>
      <c r="Z8" s="6">
        <f>J15</f>
        <v>0</v>
      </c>
      <c r="AA8" s="6">
        <f>J18</f>
        <v>3</v>
      </c>
      <c r="AB8" s="6">
        <f>K21</f>
        <v>1</v>
      </c>
      <c r="AC8" s="28">
        <f t="shared" si="1"/>
        <v>5</v>
      </c>
      <c r="AD8" s="6">
        <f>SUMIF(C12:C21,X8,F12:F21)+SUMIF(E12:E21,X8,H12:H21)</f>
        <v>2</v>
      </c>
      <c r="AE8" s="6">
        <f>SUMIF(C12:C21,X8,H12:H21)+SUMIF(E12:E21,X8,F12:F21)</f>
        <v>5</v>
      </c>
      <c r="AF8" s="6">
        <f>SUMPRODUCT((C12:C21=X8)*(J12:J21=3))+SUMPRODUCT((E12:E21=X8)*(K12:K21=3))</f>
        <v>1</v>
      </c>
      <c r="AG8" s="6">
        <f>SUMPRODUCT((C12:C21=X8)*(J12:J21=1))+SUMPRODUCT((E12:E21=X8)*(K12:K21=1))</f>
        <v>2</v>
      </c>
      <c r="AH8" s="6">
        <f>SUMPRODUCT((C12:C21=X8)*(J12:J21=0))+SUMPRODUCT((E12:E21=X8)*(K12:K21=0))</f>
        <v>1</v>
      </c>
      <c r="AI8" s="29">
        <v>3</v>
      </c>
    </row>
    <row r="9" spans="1:35" x14ac:dyDescent="0.25">
      <c r="D9" s="40" t="s">
        <v>33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5" x14ac:dyDescent="0.25">
      <c r="B10" s="2" t="s">
        <v>187</v>
      </c>
      <c r="M10" s="46" t="s">
        <v>194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5" x14ac:dyDescent="0.25">
      <c r="B11" s="8"/>
      <c r="C11" s="8"/>
      <c r="D11" s="38"/>
      <c r="E11" s="8"/>
      <c r="F11" s="73" t="s">
        <v>5</v>
      </c>
      <c r="G11" s="74"/>
      <c r="H11" s="74"/>
      <c r="I11" s="8"/>
      <c r="J11" s="75" t="s">
        <v>4</v>
      </c>
      <c r="K11" s="73"/>
      <c r="L11" s="39"/>
      <c r="M11" s="8"/>
      <c r="N11" s="8"/>
      <c r="O11" s="38"/>
      <c r="P11" s="8"/>
      <c r="Q11" s="73" t="s">
        <v>5</v>
      </c>
      <c r="R11" s="74"/>
      <c r="S11" s="74"/>
      <c r="T11" s="8"/>
      <c r="U11" s="75" t="s">
        <v>4</v>
      </c>
      <c r="V11" s="73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5" x14ac:dyDescent="0.25">
      <c r="B12" s="10" t="s">
        <v>6</v>
      </c>
      <c r="C12" s="11" t="str">
        <f>B4</f>
        <v>Hannover 96</v>
      </c>
      <c r="D12" s="12" t="s">
        <v>7</v>
      </c>
      <c r="E12" s="13" t="str">
        <f>B8</f>
        <v>Ajax</v>
      </c>
      <c r="F12" s="14">
        <v>0</v>
      </c>
      <c r="G12" s="12" t="s">
        <v>7</v>
      </c>
      <c r="H12" s="14">
        <v>0</v>
      </c>
      <c r="I12" s="12"/>
      <c r="J12" s="6">
        <f>IF(F12="","",IF(F12&gt;H12,3,IF(F12=H12,1,0)))</f>
        <v>1</v>
      </c>
      <c r="K12" s="6">
        <f>IF(H12="","",IF(H12&gt;F12,3,IF(H12=F12,1,0)))</f>
        <v>1</v>
      </c>
      <c r="M12" s="10" t="s">
        <v>6</v>
      </c>
      <c r="N12" s="11" t="str">
        <f>M4</f>
        <v>AS Roma</v>
      </c>
      <c r="O12" s="12" t="s">
        <v>7</v>
      </c>
      <c r="P12" s="13" t="str">
        <f>M8</f>
        <v>Bayern Munchen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x14ac:dyDescent="0.25">
      <c r="B13" s="16" t="s">
        <v>9</v>
      </c>
      <c r="C13" s="11" t="str">
        <f>B5</f>
        <v>AS Roma</v>
      </c>
      <c r="D13" s="12" t="s">
        <v>7</v>
      </c>
      <c r="E13" s="13" t="str">
        <f>B7</f>
        <v>Manchester United</v>
      </c>
      <c r="F13" s="14">
        <v>3</v>
      </c>
      <c r="G13" s="12" t="s">
        <v>7</v>
      </c>
      <c r="H13" s="14">
        <v>0</v>
      </c>
      <c r="I13" s="12"/>
      <c r="J13" s="6">
        <f t="shared" ref="J13:J21" si="2">IF(F13="","",IF(F13&gt;H13,3,IF(F13=H13,1,0)))</f>
        <v>3</v>
      </c>
      <c r="K13" s="6">
        <f t="shared" ref="K13:K21" si="3">IF(H13="","",IF(H13&gt;F13,3,IF(H13=F13,1,0)))</f>
        <v>0</v>
      </c>
      <c r="M13" s="16" t="s">
        <v>9</v>
      </c>
      <c r="N13" s="11" t="str">
        <f>M5</f>
        <v>Hannover 96</v>
      </c>
      <c r="O13" s="12" t="s">
        <v>7</v>
      </c>
      <c r="P13" s="13" t="str">
        <f>M7</f>
        <v>FC Köln</v>
      </c>
      <c r="Q13" s="14"/>
      <c r="R13" s="12" t="s">
        <v>7</v>
      </c>
      <c r="S13" s="14"/>
      <c r="T13" s="12"/>
      <c r="U13" s="6" t="str">
        <f t="shared" ref="U13:U17" si="4">IF(Q13="","",IF(Q13&gt;S13,3,IF(Q13=S13,1,0)))</f>
        <v/>
      </c>
      <c r="V13" s="6" t="str">
        <f t="shared" ref="V13:V17" si="5">IF(S13="","",IF(S13&gt;Q13,3,IF(S13=Q13,1,0)))</f>
        <v/>
      </c>
      <c r="X13" s="37" t="str">
        <f>M2</f>
        <v>Poule F-AA</v>
      </c>
      <c r="Y13" s="36" t="s">
        <v>80</v>
      </c>
      <c r="Z13" s="36" t="s">
        <v>81</v>
      </c>
      <c r="AA13" s="36" t="s">
        <v>82</v>
      </c>
      <c r="AB13" s="36" t="s">
        <v>88</v>
      </c>
      <c r="AC13" s="36" t="s">
        <v>4</v>
      </c>
      <c r="AD13" s="36" t="s">
        <v>83</v>
      </c>
      <c r="AE13" s="36" t="s">
        <v>84</v>
      </c>
      <c r="AF13" s="36" t="s">
        <v>85</v>
      </c>
      <c r="AG13" s="36" t="s">
        <v>86</v>
      </c>
      <c r="AH13" s="36" t="s">
        <v>87</v>
      </c>
      <c r="AI13" s="36" t="s">
        <v>5</v>
      </c>
    </row>
    <row r="14" spans="1:35" x14ac:dyDescent="0.25">
      <c r="B14" s="16" t="s">
        <v>11</v>
      </c>
      <c r="C14" s="11" t="str">
        <f>B6</f>
        <v>Dortmund</v>
      </c>
      <c r="D14" s="12" t="s">
        <v>7</v>
      </c>
      <c r="E14" s="13" t="str">
        <f>B4</f>
        <v>Hannover 96</v>
      </c>
      <c r="F14" s="14">
        <v>0</v>
      </c>
      <c r="G14" s="17" t="s">
        <v>7</v>
      </c>
      <c r="H14" s="14">
        <v>0</v>
      </c>
      <c r="I14" s="12"/>
      <c r="J14" s="6">
        <f t="shared" si="2"/>
        <v>1</v>
      </c>
      <c r="K14" s="6">
        <f t="shared" si="3"/>
        <v>1</v>
      </c>
      <c r="M14" s="16" t="s">
        <v>11</v>
      </c>
      <c r="N14" s="11" t="str">
        <f>M6</f>
        <v>Ajax</v>
      </c>
      <c r="O14" s="12" t="s">
        <v>7</v>
      </c>
      <c r="P14" s="13" t="str">
        <f>M4</f>
        <v>AS Roma</v>
      </c>
      <c r="Q14" s="14"/>
      <c r="R14" s="17" t="s">
        <v>7</v>
      </c>
      <c r="S14" s="14"/>
      <c r="T14" s="12"/>
      <c r="U14" s="6" t="str">
        <f t="shared" si="4"/>
        <v/>
      </c>
      <c r="V14" s="6" t="str">
        <f t="shared" si="5"/>
        <v/>
      </c>
      <c r="X14" s="27" t="str">
        <f>M4</f>
        <v>AS Roma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</row>
    <row r="15" spans="1:35" x14ac:dyDescent="0.25">
      <c r="B15" s="16" t="s">
        <v>13</v>
      </c>
      <c r="C15" s="11" t="str">
        <f>B8</f>
        <v>Ajax</v>
      </c>
      <c r="D15" s="12" t="s">
        <v>7</v>
      </c>
      <c r="E15" s="13" t="str">
        <f>B5</f>
        <v>AS Roma</v>
      </c>
      <c r="F15" s="14">
        <v>0</v>
      </c>
      <c r="G15" s="12" t="s">
        <v>7</v>
      </c>
      <c r="H15" s="14">
        <v>5</v>
      </c>
      <c r="I15" s="12"/>
      <c r="J15" s="6">
        <f t="shared" si="2"/>
        <v>0</v>
      </c>
      <c r="K15" s="6">
        <f t="shared" si="3"/>
        <v>3</v>
      </c>
      <c r="M15" s="16" t="s">
        <v>13</v>
      </c>
      <c r="N15" s="11" t="str">
        <f>M8</f>
        <v>Bayern Munchen</v>
      </c>
      <c r="O15" s="12" t="s">
        <v>7</v>
      </c>
      <c r="P15" s="13" t="str">
        <f>M5</f>
        <v>Hannover 96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X15" s="27" t="str">
        <f t="shared" ref="X15:X18" si="6">M5</f>
        <v>Hannover 96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</row>
    <row r="16" spans="1:35" x14ac:dyDescent="0.25">
      <c r="B16" s="10" t="s">
        <v>15</v>
      </c>
      <c r="C16" s="11" t="str">
        <f>B6</f>
        <v>Dortmund</v>
      </c>
      <c r="D16" s="12" t="s">
        <v>7</v>
      </c>
      <c r="E16" s="13" t="str">
        <f>B7</f>
        <v>Manchester United</v>
      </c>
      <c r="F16" s="14">
        <v>0</v>
      </c>
      <c r="G16" s="12" t="s">
        <v>7</v>
      </c>
      <c r="H16" s="14">
        <v>0</v>
      </c>
      <c r="I16" s="12"/>
      <c r="J16" s="6">
        <f t="shared" si="2"/>
        <v>1</v>
      </c>
      <c r="K16" s="6">
        <f t="shared" si="3"/>
        <v>1</v>
      </c>
      <c r="M16" s="10" t="s">
        <v>15</v>
      </c>
      <c r="N16" s="11" t="str">
        <f>M6</f>
        <v>Ajax</v>
      </c>
      <c r="O16" s="12" t="s">
        <v>7</v>
      </c>
      <c r="P16" s="13" t="str">
        <f>M7</f>
        <v>FC Köln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X16" s="27" t="str">
        <f t="shared" si="6"/>
        <v>Ajax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</row>
    <row r="17" spans="1:35" x14ac:dyDescent="0.25">
      <c r="B17" s="16" t="s">
        <v>17</v>
      </c>
      <c r="C17" s="11" t="str">
        <f>B4</f>
        <v>Hannover 96</v>
      </c>
      <c r="D17" s="12" t="s">
        <v>7</v>
      </c>
      <c r="E17" s="13" t="str">
        <f>B5</f>
        <v>AS Roma</v>
      </c>
      <c r="F17" s="14">
        <v>0</v>
      </c>
      <c r="G17" s="12" t="s">
        <v>7</v>
      </c>
      <c r="H17" s="14">
        <v>3</v>
      </c>
      <c r="I17" s="12"/>
      <c r="J17" s="6">
        <f t="shared" si="2"/>
        <v>0</v>
      </c>
      <c r="K17" s="6">
        <f t="shared" si="3"/>
        <v>3</v>
      </c>
      <c r="M17" s="16" t="s">
        <v>17</v>
      </c>
      <c r="N17" s="11" t="str">
        <f>M4</f>
        <v>AS Roma</v>
      </c>
      <c r="O17" s="12" t="s">
        <v>7</v>
      </c>
      <c r="P17" s="13" t="str">
        <f>M5</f>
        <v>Hannover 96</v>
      </c>
      <c r="Q17" s="14"/>
      <c r="R17" s="12" t="s">
        <v>7</v>
      </c>
      <c r="S17" s="14"/>
      <c r="T17" s="12"/>
      <c r="U17" s="6" t="str">
        <f t="shared" si="4"/>
        <v/>
      </c>
      <c r="V17" s="6" t="str">
        <f t="shared" si="5"/>
        <v/>
      </c>
      <c r="X17" s="27" t="str">
        <f t="shared" si="6"/>
        <v>FC Köln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</row>
    <row r="18" spans="1:35" x14ac:dyDescent="0.25">
      <c r="B18" s="16" t="s">
        <v>21</v>
      </c>
      <c r="C18" s="11" t="str">
        <f>B8</f>
        <v>Ajax</v>
      </c>
      <c r="D18" s="12" t="s">
        <v>7</v>
      </c>
      <c r="E18" s="13" t="str">
        <f>B6</f>
        <v>Dortmund</v>
      </c>
      <c r="F18" s="14">
        <v>2</v>
      </c>
      <c r="G18" s="12" t="s">
        <v>7</v>
      </c>
      <c r="H18" s="14">
        <v>0</v>
      </c>
      <c r="I18" s="12"/>
      <c r="J18" s="6">
        <f t="shared" si="2"/>
        <v>3</v>
      </c>
      <c r="K18" s="6">
        <f t="shared" si="3"/>
        <v>0</v>
      </c>
      <c r="M18" s="16" t="s">
        <v>21</v>
      </c>
      <c r="N18" s="11" t="str">
        <f>M8</f>
        <v>Bayern Munchen</v>
      </c>
      <c r="O18" s="12" t="s">
        <v>7</v>
      </c>
      <c r="P18" s="13" t="str">
        <f>M6</f>
        <v>Ajax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6"/>
        <v>Bayern Munchen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</row>
    <row r="19" spans="1:35" x14ac:dyDescent="0.25">
      <c r="B19" s="16" t="s">
        <v>23</v>
      </c>
      <c r="C19" s="11" t="str">
        <f>B7</f>
        <v>Manchester United</v>
      </c>
      <c r="D19" s="12" t="s">
        <v>7</v>
      </c>
      <c r="E19" s="13" t="str">
        <f>B4</f>
        <v>Hannover 96</v>
      </c>
      <c r="F19" s="14">
        <v>0</v>
      </c>
      <c r="G19" s="12" t="s">
        <v>7</v>
      </c>
      <c r="H19" s="14">
        <v>2</v>
      </c>
      <c r="I19" s="12"/>
      <c r="J19" s="6">
        <f t="shared" si="2"/>
        <v>0</v>
      </c>
      <c r="K19" s="6">
        <f t="shared" si="3"/>
        <v>3</v>
      </c>
      <c r="M19" s="16" t="s">
        <v>23</v>
      </c>
      <c r="N19" s="11" t="str">
        <f>M7</f>
        <v>FC Köln</v>
      </c>
      <c r="O19" s="12" t="s">
        <v>7</v>
      </c>
      <c r="P19" s="13" t="str">
        <f>M4</f>
        <v>AS Roma</v>
      </c>
      <c r="Q19" s="14"/>
      <c r="R19" s="12" t="s">
        <v>7</v>
      </c>
      <c r="S19" s="14"/>
      <c r="T19" s="12"/>
      <c r="U19" s="6" t="str">
        <f t="shared" ref="U19:U21" si="8">IF(Q19="","",IF(Q19&gt;S19,3,IF(Q19=S19,1,0)))</f>
        <v/>
      </c>
      <c r="V19" s="6" t="str">
        <f t="shared" ref="V19:V21" si="9">IF(S19="","",IF(S19&gt;Q19,3,IF(S19=Q19,1,0)))</f>
        <v/>
      </c>
    </row>
    <row r="20" spans="1:35" x14ac:dyDescent="0.25">
      <c r="B20" s="16" t="s">
        <v>25</v>
      </c>
      <c r="C20" s="11" t="str">
        <f>B5</f>
        <v>AS Roma</v>
      </c>
      <c r="D20" s="12" t="s">
        <v>7</v>
      </c>
      <c r="E20" s="13" t="str">
        <f>B6</f>
        <v>Dortmund</v>
      </c>
      <c r="F20" s="14">
        <v>4</v>
      </c>
      <c r="G20" s="12" t="s">
        <v>7</v>
      </c>
      <c r="H20" s="14">
        <v>0</v>
      </c>
      <c r="I20" s="12"/>
      <c r="J20" s="6">
        <f t="shared" si="2"/>
        <v>3</v>
      </c>
      <c r="K20" s="6">
        <f t="shared" si="3"/>
        <v>0</v>
      </c>
      <c r="M20" s="16" t="s">
        <v>25</v>
      </c>
      <c r="N20" s="11" t="str">
        <f>M5</f>
        <v>Hannover 96</v>
      </c>
      <c r="O20" s="12" t="s">
        <v>7</v>
      </c>
      <c r="P20" s="13" t="str">
        <f>M6</f>
        <v>Ajax</v>
      </c>
      <c r="Q20" s="14"/>
      <c r="R20" s="12" t="s">
        <v>7</v>
      </c>
      <c r="S20" s="14"/>
      <c r="T20" s="12"/>
      <c r="U20" s="6" t="str">
        <f t="shared" si="8"/>
        <v/>
      </c>
      <c r="V20" s="6" t="str">
        <f t="shared" si="9"/>
        <v/>
      </c>
    </row>
    <row r="21" spans="1:35" x14ac:dyDescent="0.25">
      <c r="B21" s="16" t="s">
        <v>27</v>
      </c>
      <c r="C21" s="11" t="str">
        <f>B7</f>
        <v>Manchester United</v>
      </c>
      <c r="D21" s="12" t="s">
        <v>7</v>
      </c>
      <c r="E21" s="13" t="str">
        <f>B8</f>
        <v>Ajax</v>
      </c>
      <c r="F21" s="14">
        <v>0</v>
      </c>
      <c r="G21" s="12" t="s">
        <v>7</v>
      </c>
      <c r="H21" s="14">
        <v>0</v>
      </c>
      <c r="I21" s="12"/>
      <c r="J21" s="6">
        <f t="shared" si="2"/>
        <v>1</v>
      </c>
      <c r="K21" s="6">
        <f t="shared" si="3"/>
        <v>1</v>
      </c>
      <c r="M21" s="16" t="s">
        <v>27</v>
      </c>
      <c r="N21" s="11" t="str">
        <f>M7</f>
        <v>FC Köln</v>
      </c>
      <c r="O21" s="12" t="s">
        <v>7</v>
      </c>
      <c r="P21" s="13" t="str">
        <f>M8</f>
        <v>Bayern Munchen</v>
      </c>
      <c r="Q21" s="14"/>
      <c r="R21" s="12" t="s">
        <v>7</v>
      </c>
      <c r="S21" s="14"/>
      <c r="T21" s="12"/>
      <c r="U21" s="6" t="str">
        <f t="shared" si="8"/>
        <v/>
      </c>
      <c r="V21" s="6" t="str">
        <f t="shared" si="9"/>
        <v/>
      </c>
    </row>
    <row r="23" spans="1:35" x14ac:dyDescent="0.25">
      <c r="E23" s="1" t="s">
        <v>33</v>
      </c>
    </row>
    <row r="24" spans="1:35" x14ac:dyDescent="0.25">
      <c r="B24" s="2" t="s">
        <v>52</v>
      </c>
      <c r="M24" s="2" t="s">
        <v>54</v>
      </c>
    </row>
    <row r="25" spans="1:35" x14ac:dyDescent="0.25">
      <c r="X25" s="37" t="str">
        <f>B24</f>
        <v>Poule F-B</v>
      </c>
      <c r="Y25" s="36" t="s">
        <v>80</v>
      </c>
      <c r="Z25" s="36" t="s">
        <v>81</v>
      </c>
      <c r="AA25" s="36" t="s">
        <v>82</v>
      </c>
      <c r="AB25" s="36" t="s">
        <v>88</v>
      </c>
      <c r="AC25" s="36" t="s">
        <v>4</v>
      </c>
      <c r="AD25" s="36" t="s">
        <v>83</v>
      </c>
      <c r="AE25" s="36" t="s">
        <v>84</v>
      </c>
      <c r="AF25" s="36" t="s">
        <v>85</v>
      </c>
      <c r="AG25" s="36" t="s">
        <v>86</v>
      </c>
      <c r="AH25" s="36" t="s">
        <v>87</v>
      </c>
      <c r="AI25" s="36" t="s">
        <v>5</v>
      </c>
    </row>
    <row r="26" spans="1:35" x14ac:dyDescent="0.25">
      <c r="A26" s="1">
        <v>1</v>
      </c>
      <c r="B26" s="4" t="s">
        <v>105</v>
      </c>
      <c r="C26" s="55" t="s">
        <v>102</v>
      </c>
      <c r="M26" s="1" t="str">
        <f>X7</f>
        <v>Manchester United</v>
      </c>
      <c r="N26" s="1" t="s">
        <v>101</v>
      </c>
      <c r="X26" s="27" t="str">
        <f>B26</f>
        <v>Bayern Munchen</v>
      </c>
      <c r="Y26" s="6">
        <f>J34</f>
        <v>3</v>
      </c>
      <c r="Z26" s="6">
        <f>K36</f>
        <v>3</v>
      </c>
      <c r="AA26" s="6">
        <f>J39</f>
        <v>3</v>
      </c>
      <c r="AB26" s="6">
        <f>K41</f>
        <v>0</v>
      </c>
      <c r="AC26" s="28">
        <f>SUM(Y26:AB26)</f>
        <v>9</v>
      </c>
      <c r="AD26" s="6">
        <f>SUMIF(C34:C43,X26,F34:F43)+SUMIF(E34:E43,X26,H34:H43)</f>
        <v>8</v>
      </c>
      <c r="AE26" s="6">
        <f>SUMIF(C34:C43,X26,H34:H43)+SUMIF(E34:E43,X26,F34:F43)</f>
        <v>3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1</v>
      </c>
      <c r="AI26" s="29">
        <f>RANK(AC26,AC26:AC30,0)</f>
        <v>2</v>
      </c>
    </row>
    <row r="27" spans="1:35" x14ac:dyDescent="0.25">
      <c r="A27" s="1">
        <v>2</v>
      </c>
      <c r="B27" s="4" t="s">
        <v>121</v>
      </c>
      <c r="C27" s="55" t="s">
        <v>104</v>
      </c>
      <c r="D27" s="40" t="s">
        <v>33</v>
      </c>
      <c r="M27" s="1" t="str">
        <f>X6</f>
        <v>Dortmund</v>
      </c>
      <c r="N27" s="1" t="s">
        <v>102</v>
      </c>
      <c r="X27" s="27" t="str">
        <f t="shared" ref="X27:X30" si="10">B27</f>
        <v>Inter Milan</v>
      </c>
      <c r="Y27" s="6">
        <f>J35</f>
        <v>0</v>
      </c>
      <c r="Z27" s="6">
        <f>K37</f>
        <v>3</v>
      </c>
      <c r="AA27" s="6">
        <f>K39</f>
        <v>0</v>
      </c>
      <c r="AB27" s="6">
        <f>J42</f>
        <v>3</v>
      </c>
      <c r="AC27" s="28">
        <f t="shared" ref="AC27:AC30" si="11">SUM(Y27:AB27)</f>
        <v>6</v>
      </c>
      <c r="AD27" s="6">
        <f>SUMIF(C34:C43,X27,F34:F43)+SUMIF(E34:E43,X27,H34:H43)</f>
        <v>10</v>
      </c>
      <c r="AE27" s="6">
        <f>SUMIF(C34:C43,X27,H34:H43)+SUMIF(E34:E43,X27,F34:F43)</f>
        <v>2</v>
      </c>
      <c r="AF27" s="6">
        <f>SUMPRODUCT((C34:C43=X27)*(J34:J43=3))+SUMPRODUCT((E34:E43=X27)*(K34:K43=3))</f>
        <v>2</v>
      </c>
      <c r="AG27" s="6">
        <f>SUMPRODUCT((C34:C43=X27)*(J34:J43=1))+SUMPRODUCT((E34:E43=X27)*(K34:K43=1))</f>
        <v>0</v>
      </c>
      <c r="AH27" s="6">
        <f>SUMPRODUCT((C34:C43=X27)*(J34:J43=0))+SUMPRODUCT((E34:E43=X27)*(K34:K43=0))</f>
        <v>2</v>
      </c>
      <c r="AI27" s="29">
        <f>RANK(AC27,AC26:AC30,0)</f>
        <v>3</v>
      </c>
    </row>
    <row r="28" spans="1:35" x14ac:dyDescent="0.25">
      <c r="A28" s="1">
        <v>3</v>
      </c>
      <c r="B28" s="4" t="s">
        <v>107</v>
      </c>
      <c r="C28" s="55" t="s">
        <v>225</v>
      </c>
      <c r="M28" s="1" t="str">
        <f>X27</f>
        <v>Inter Milan</v>
      </c>
      <c r="N28" s="1" t="s">
        <v>104</v>
      </c>
      <c r="X28" s="27" t="str">
        <f>B28</f>
        <v>Real Madrid</v>
      </c>
      <c r="Y28" s="6">
        <f>J36</f>
        <v>0</v>
      </c>
      <c r="Z28" s="6">
        <f>J38</f>
        <v>0</v>
      </c>
      <c r="AA28" s="6">
        <f>K40</f>
        <v>0</v>
      </c>
      <c r="AB28" s="6">
        <f>K42</f>
        <v>0</v>
      </c>
      <c r="AC28" s="28">
        <f t="shared" si="11"/>
        <v>0</v>
      </c>
      <c r="AD28" s="6">
        <f>SUMIF(C34:C43,X28,F34:F43)+SUMIF(E34:E43,X28,H34:H43)</f>
        <v>1</v>
      </c>
      <c r="AE28" s="6">
        <f>SUMIF(C34:C43,X28,H34:H43)+SUMIF(E34:E43,X28,F34:F43)</f>
        <v>16</v>
      </c>
      <c r="AF28" s="6">
        <f>SUMPRODUCT((C34:C43=X28)*(J34:J43=3))+SUMPRODUCT((E34:E43=X28)*(K34:K43=3))</f>
        <v>0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4</v>
      </c>
      <c r="AI28" s="29">
        <f>RANK(AC28,AC26:AC30,0)</f>
        <v>5</v>
      </c>
    </row>
    <row r="29" spans="1:35" x14ac:dyDescent="0.25">
      <c r="A29" s="1">
        <v>4</v>
      </c>
      <c r="B29" s="4" t="s">
        <v>106</v>
      </c>
      <c r="C29" s="55" t="s">
        <v>102</v>
      </c>
      <c r="M29" s="1" t="str">
        <f>X48</f>
        <v>Napoli</v>
      </c>
      <c r="N29" s="1" t="s">
        <v>104</v>
      </c>
      <c r="X29" s="27" t="str">
        <f t="shared" si="10"/>
        <v>FC Köln</v>
      </c>
      <c r="Y29" s="6">
        <f>K35</f>
        <v>3</v>
      </c>
      <c r="Z29" s="6">
        <f>K38</f>
        <v>3</v>
      </c>
      <c r="AA29" s="6">
        <f>J41</f>
        <v>3</v>
      </c>
      <c r="AB29" s="6">
        <f>J43</f>
        <v>3</v>
      </c>
      <c r="AC29" s="28">
        <f t="shared" si="11"/>
        <v>12</v>
      </c>
      <c r="AD29" s="6">
        <f>SUMIF(C34:C43,X29,F34:F43)+SUMIF(E34:E43,X29,H34:H43)</f>
        <v>11</v>
      </c>
      <c r="AE29" s="6">
        <f>SUMIF(C34:C43,X29,H34:H43)+SUMIF(E34:E43,X29,F34:F43)</f>
        <v>0</v>
      </c>
      <c r="AF29" s="6">
        <f>SUMPRODUCT((C34:C43=X29)*(J34:J43=3))+SUMPRODUCT((E34:E43=X29)*(K34:K43=3))</f>
        <v>4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0</v>
      </c>
      <c r="AI29" s="29">
        <f>RANK(AC29,AC26:AC30,0)</f>
        <v>1</v>
      </c>
    </row>
    <row r="30" spans="1:35" x14ac:dyDescent="0.25">
      <c r="A30" s="1">
        <v>5</v>
      </c>
      <c r="B30" s="4" t="s">
        <v>109</v>
      </c>
      <c r="C30" s="55" t="s">
        <v>101</v>
      </c>
      <c r="M30" s="1" t="str">
        <f>X52</f>
        <v>Lazio Roma</v>
      </c>
      <c r="N30" s="1" t="s">
        <v>104</v>
      </c>
      <c r="X30" s="27" t="str">
        <f t="shared" si="10"/>
        <v>Liverpool</v>
      </c>
      <c r="Y30" s="6">
        <f>K34</f>
        <v>0</v>
      </c>
      <c r="Z30" s="6">
        <f>J37</f>
        <v>0</v>
      </c>
      <c r="AA30" s="6">
        <f>J40</f>
        <v>3</v>
      </c>
      <c r="AB30" s="6">
        <f>K43</f>
        <v>0</v>
      </c>
      <c r="AC30" s="28">
        <f t="shared" si="11"/>
        <v>3</v>
      </c>
      <c r="AD30" s="6">
        <f>SUMIF(C34:C43,X30,F34:F43)+SUMIF(E34:E43,X30,H34:H43)</f>
        <v>3</v>
      </c>
      <c r="AE30" s="6">
        <f>SUMIF(C34:C43,X30,H34:H43)+SUMIF(E34:E43,X30,F34:F43)</f>
        <v>12</v>
      </c>
      <c r="AF30" s="6">
        <f>SUMPRODUCT((C34:C43=X30)*(J34:J43=3))+SUMPRODUCT((E34:E43=X30)*(K34:K43=3))</f>
        <v>1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3</v>
      </c>
      <c r="AI30" s="29">
        <f>RANK(AC30,AC26:AC30,0)</f>
        <v>4</v>
      </c>
    </row>
    <row r="31" spans="1:35" x14ac:dyDescent="0.25"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5" x14ac:dyDescent="0.25">
      <c r="B32" s="2" t="s">
        <v>187</v>
      </c>
      <c r="M32" s="46" t="s">
        <v>195</v>
      </c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5" x14ac:dyDescent="0.25">
      <c r="B33" s="8"/>
      <c r="C33" s="8"/>
      <c r="D33" s="38"/>
      <c r="E33" s="8"/>
      <c r="F33" s="73" t="s">
        <v>5</v>
      </c>
      <c r="G33" s="74"/>
      <c r="H33" s="74"/>
      <c r="I33" s="8"/>
      <c r="J33" s="75" t="s">
        <v>4</v>
      </c>
      <c r="K33" s="73"/>
      <c r="L33" s="39"/>
      <c r="M33" s="8"/>
      <c r="N33" s="8"/>
      <c r="O33" s="38"/>
      <c r="P33" s="8"/>
      <c r="Q33" s="73" t="s">
        <v>5</v>
      </c>
      <c r="R33" s="74"/>
      <c r="S33" s="74"/>
      <c r="T33" s="8"/>
      <c r="U33" s="75" t="s">
        <v>4</v>
      </c>
      <c r="V33" s="73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5" x14ac:dyDescent="0.25">
      <c r="B34" s="10" t="s">
        <v>29</v>
      </c>
      <c r="C34" s="11" t="str">
        <f>B26</f>
        <v>Bayern Munchen</v>
      </c>
      <c r="D34" s="12" t="s">
        <v>7</v>
      </c>
      <c r="E34" s="13" t="str">
        <f>B30</f>
        <v>Liverpool</v>
      </c>
      <c r="F34" s="14">
        <v>3</v>
      </c>
      <c r="G34" s="12" t="s">
        <v>7</v>
      </c>
      <c r="H34" s="14">
        <v>0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0" t="s">
        <v>29</v>
      </c>
      <c r="N34" s="11" t="str">
        <f>M26</f>
        <v>Manchester United</v>
      </c>
      <c r="O34" s="12" t="s">
        <v>7</v>
      </c>
      <c r="P34" s="13" t="str">
        <f>M30</f>
        <v>Lazio Roma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5" x14ac:dyDescent="0.25">
      <c r="B35" s="16" t="s">
        <v>31</v>
      </c>
      <c r="C35" s="11" t="str">
        <f>B27</f>
        <v>Inter Milan</v>
      </c>
      <c r="D35" s="12" t="s">
        <v>7</v>
      </c>
      <c r="E35" s="13" t="str">
        <f>B29</f>
        <v>FC Köln</v>
      </c>
      <c r="F35" s="14">
        <v>0</v>
      </c>
      <c r="G35" s="12" t="s">
        <v>7</v>
      </c>
      <c r="H35" s="14">
        <v>1</v>
      </c>
      <c r="I35" s="12"/>
      <c r="J35" s="6">
        <f t="shared" ref="J35:J43" si="12">IF(F35="","",IF(F35&gt;H35,3,IF(F35=H35,1,0)))</f>
        <v>0</v>
      </c>
      <c r="K35" s="6">
        <f t="shared" ref="K35:K43" si="13">IF(H35="","",IF(H35&gt;F35,3,IF(H35=F35,1,0)))</f>
        <v>3</v>
      </c>
      <c r="M35" s="16" t="s">
        <v>31</v>
      </c>
      <c r="N35" s="11" t="str">
        <f>M27</f>
        <v>Dortmund</v>
      </c>
      <c r="O35" s="12" t="s">
        <v>7</v>
      </c>
      <c r="P35" s="13" t="str">
        <f>M29</f>
        <v>Napoli</v>
      </c>
      <c r="Q35" s="14"/>
      <c r="R35" s="12" t="s">
        <v>7</v>
      </c>
      <c r="S35" s="14"/>
      <c r="T35" s="12"/>
      <c r="U35" s="6" t="str">
        <f t="shared" ref="U35:U39" si="14">IF(Q35="","",IF(Q35&gt;S35,3,IF(Q35=S35,1,0)))</f>
        <v/>
      </c>
      <c r="V35" s="6" t="str">
        <f t="shared" ref="V35:V39" si="15">IF(S35="","",IF(S35&gt;Q35,3,IF(S35=Q35,1,0)))</f>
        <v/>
      </c>
      <c r="X35" s="37" t="str">
        <f>M24</f>
        <v>Poule F-BB</v>
      </c>
      <c r="Y35" s="36" t="s">
        <v>80</v>
      </c>
      <c r="Z35" s="36" t="s">
        <v>81</v>
      </c>
      <c r="AA35" s="36" t="s">
        <v>82</v>
      </c>
      <c r="AB35" s="36" t="s">
        <v>88</v>
      </c>
      <c r="AC35" s="36" t="s">
        <v>4</v>
      </c>
      <c r="AD35" s="36" t="s">
        <v>83</v>
      </c>
      <c r="AE35" s="36" t="s">
        <v>84</v>
      </c>
      <c r="AF35" s="36" t="s">
        <v>85</v>
      </c>
      <c r="AG35" s="36" t="s">
        <v>86</v>
      </c>
      <c r="AH35" s="36" t="s">
        <v>87</v>
      </c>
      <c r="AI35" s="36" t="s">
        <v>5</v>
      </c>
    </row>
    <row r="36" spans="1:35" x14ac:dyDescent="0.25">
      <c r="B36" s="16" t="s">
        <v>36</v>
      </c>
      <c r="C36" s="11" t="str">
        <f>B28</f>
        <v>Real Madrid</v>
      </c>
      <c r="D36" s="12" t="s">
        <v>7</v>
      </c>
      <c r="E36" s="13" t="str">
        <f>B26</f>
        <v>Bayern Munchen</v>
      </c>
      <c r="F36" s="14">
        <v>0</v>
      </c>
      <c r="G36" s="17" t="s">
        <v>7</v>
      </c>
      <c r="H36" s="14">
        <v>4</v>
      </c>
      <c r="I36" s="12"/>
      <c r="J36" s="6">
        <f t="shared" si="12"/>
        <v>0</v>
      </c>
      <c r="K36" s="6">
        <f t="shared" si="13"/>
        <v>3</v>
      </c>
      <c r="M36" s="16" t="s">
        <v>36</v>
      </c>
      <c r="N36" s="11" t="str">
        <f>M28</f>
        <v>Inter Milan</v>
      </c>
      <c r="O36" s="12" t="s">
        <v>7</v>
      </c>
      <c r="P36" s="13" t="str">
        <f>M26</f>
        <v>Manchester United</v>
      </c>
      <c r="Q36" s="14"/>
      <c r="R36" s="17" t="s">
        <v>7</v>
      </c>
      <c r="S36" s="14"/>
      <c r="T36" s="12"/>
      <c r="U36" s="6" t="str">
        <f t="shared" si="14"/>
        <v/>
      </c>
      <c r="V36" s="6" t="str">
        <f t="shared" si="15"/>
        <v/>
      </c>
      <c r="X36" s="27" t="str">
        <f>M26</f>
        <v>Manchester United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</row>
    <row r="37" spans="1:35" x14ac:dyDescent="0.25">
      <c r="B37" s="16" t="s">
        <v>38</v>
      </c>
      <c r="C37" s="11" t="str">
        <f>B30</f>
        <v>Liverpool</v>
      </c>
      <c r="D37" s="12" t="s">
        <v>7</v>
      </c>
      <c r="E37" s="13" t="str">
        <f>B27</f>
        <v>Inter Milan</v>
      </c>
      <c r="F37" s="14">
        <v>0</v>
      </c>
      <c r="G37" s="12" t="s">
        <v>7</v>
      </c>
      <c r="H37" s="14">
        <v>6</v>
      </c>
      <c r="I37" s="12"/>
      <c r="J37" s="6">
        <f t="shared" si="12"/>
        <v>0</v>
      </c>
      <c r="K37" s="6">
        <f t="shared" si="13"/>
        <v>3</v>
      </c>
      <c r="M37" s="16" t="s">
        <v>38</v>
      </c>
      <c r="N37" s="11" t="str">
        <f>M30</f>
        <v>Lazio Roma</v>
      </c>
      <c r="O37" s="12" t="s">
        <v>7</v>
      </c>
      <c r="P37" s="13" t="str">
        <f>M27</f>
        <v>Dortmund</v>
      </c>
      <c r="Q37" s="14"/>
      <c r="R37" s="12" t="s">
        <v>7</v>
      </c>
      <c r="S37" s="14"/>
      <c r="T37" s="12"/>
      <c r="U37" s="6" t="str">
        <f t="shared" si="14"/>
        <v/>
      </c>
      <c r="V37" s="6" t="str">
        <f t="shared" si="15"/>
        <v/>
      </c>
      <c r="X37" s="27" t="str">
        <f t="shared" ref="X37:X38" si="16">M27</f>
        <v>Dortmund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7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</row>
    <row r="38" spans="1:35" x14ac:dyDescent="0.25">
      <c r="B38" s="10" t="s">
        <v>40</v>
      </c>
      <c r="C38" s="11" t="str">
        <f>B28</f>
        <v>Real Madrid</v>
      </c>
      <c r="D38" s="12" t="s">
        <v>7</v>
      </c>
      <c r="E38" s="13" t="str">
        <f>B29</f>
        <v>FC Köln</v>
      </c>
      <c r="F38" s="14">
        <v>0</v>
      </c>
      <c r="G38" s="12" t="s">
        <v>7</v>
      </c>
      <c r="H38" s="14">
        <v>5</v>
      </c>
      <c r="I38" s="12"/>
      <c r="J38" s="6">
        <f t="shared" si="12"/>
        <v>0</v>
      </c>
      <c r="K38" s="6">
        <f t="shared" si="13"/>
        <v>3</v>
      </c>
      <c r="M38" s="10" t="s">
        <v>40</v>
      </c>
      <c r="N38" s="11" t="str">
        <f>M28</f>
        <v>Inter Milan</v>
      </c>
      <c r="O38" s="12" t="s">
        <v>7</v>
      </c>
      <c r="P38" s="13" t="str">
        <f>M29</f>
        <v>Napoli</v>
      </c>
      <c r="Q38" s="14"/>
      <c r="R38" s="12" t="s">
        <v>7</v>
      </c>
      <c r="S38" s="14"/>
      <c r="T38" s="12"/>
      <c r="U38" s="6" t="str">
        <f t="shared" si="14"/>
        <v/>
      </c>
      <c r="V38" s="6" t="str">
        <f t="shared" si="15"/>
        <v/>
      </c>
      <c r="X38" s="27" t="str">
        <f t="shared" si="16"/>
        <v>Inter Milan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7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</row>
    <row r="39" spans="1:35" x14ac:dyDescent="0.25">
      <c r="B39" s="16" t="s">
        <v>8</v>
      </c>
      <c r="C39" s="11" t="str">
        <f>B26</f>
        <v>Bayern Munchen</v>
      </c>
      <c r="D39" s="12" t="s">
        <v>7</v>
      </c>
      <c r="E39" s="13" t="str">
        <f>B27</f>
        <v>Inter Milan</v>
      </c>
      <c r="F39" s="14">
        <v>1</v>
      </c>
      <c r="G39" s="12" t="s">
        <v>7</v>
      </c>
      <c r="H39" s="14">
        <v>0</v>
      </c>
      <c r="I39" s="12"/>
      <c r="J39" s="6">
        <f t="shared" si="12"/>
        <v>3</v>
      </c>
      <c r="K39" s="6">
        <f t="shared" si="13"/>
        <v>0</v>
      </c>
      <c r="M39" s="16" t="s">
        <v>8</v>
      </c>
      <c r="N39" s="11" t="str">
        <f>M26</f>
        <v>Manchester United</v>
      </c>
      <c r="O39" s="12" t="s">
        <v>7</v>
      </c>
      <c r="P39" s="13" t="str">
        <f>M27</f>
        <v>Dortmund</v>
      </c>
      <c r="Q39" s="14"/>
      <c r="R39" s="12" t="s">
        <v>7</v>
      </c>
      <c r="S39" s="14"/>
      <c r="T39" s="12"/>
      <c r="U39" s="6" t="str">
        <f t="shared" si="14"/>
        <v/>
      </c>
      <c r="V39" s="6" t="str">
        <f t="shared" si="15"/>
        <v/>
      </c>
      <c r="X39" s="27" t="str">
        <f>M29</f>
        <v>Napoli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7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</row>
    <row r="40" spans="1:35" x14ac:dyDescent="0.25">
      <c r="B40" s="16" t="s">
        <v>10</v>
      </c>
      <c r="C40" s="11" t="str">
        <f>B30</f>
        <v>Liverpool</v>
      </c>
      <c r="D40" s="12" t="s">
        <v>7</v>
      </c>
      <c r="E40" s="13" t="str">
        <f>B28</f>
        <v>Real Madrid</v>
      </c>
      <c r="F40" s="14">
        <v>3</v>
      </c>
      <c r="G40" s="12" t="s">
        <v>7</v>
      </c>
      <c r="H40" s="14">
        <v>1</v>
      </c>
      <c r="I40" s="12"/>
      <c r="J40" s="6">
        <f t="shared" si="12"/>
        <v>3</v>
      </c>
      <c r="K40" s="6">
        <f t="shared" si="13"/>
        <v>0</v>
      </c>
      <c r="M40" s="16" t="s">
        <v>10</v>
      </c>
      <c r="N40" s="11" t="str">
        <f>M30</f>
        <v>Lazio Roma</v>
      </c>
      <c r="O40" s="12" t="s">
        <v>7</v>
      </c>
      <c r="P40" s="13" t="str">
        <f>M28</f>
        <v>Inter Milan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>M30</f>
        <v>Lazio Roma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7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</row>
    <row r="41" spans="1:35" x14ac:dyDescent="0.25">
      <c r="B41" s="16" t="s">
        <v>12</v>
      </c>
      <c r="C41" s="11" t="str">
        <f>B29</f>
        <v>FC Köln</v>
      </c>
      <c r="D41" s="12" t="s">
        <v>7</v>
      </c>
      <c r="E41" s="13" t="str">
        <f>B26</f>
        <v>Bayern Munchen</v>
      </c>
      <c r="F41" s="14">
        <v>3</v>
      </c>
      <c r="G41" s="12" t="s">
        <v>7</v>
      </c>
      <c r="H41" s="14">
        <v>0</v>
      </c>
      <c r="I41" s="12"/>
      <c r="J41" s="6">
        <f t="shared" si="12"/>
        <v>3</v>
      </c>
      <c r="K41" s="6">
        <f t="shared" si="13"/>
        <v>0</v>
      </c>
      <c r="M41" s="16" t="s">
        <v>12</v>
      </c>
      <c r="N41" s="11" t="str">
        <f>M29</f>
        <v>Napoli</v>
      </c>
      <c r="O41" s="12" t="s">
        <v>7</v>
      </c>
      <c r="P41" s="13" t="str">
        <f>M26</f>
        <v>Manchester United</v>
      </c>
      <c r="Q41" s="14"/>
      <c r="R41" s="12" t="s">
        <v>7</v>
      </c>
      <c r="S41" s="14"/>
      <c r="T41" s="12"/>
      <c r="U41" s="6" t="str">
        <f t="shared" ref="U41:U43" si="18">IF(Q41="","",IF(Q41&gt;S41,3,IF(Q41=S41,1,0)))</f>
        <v/>
      </c>
      <c r="V41" s="6" t="str">
        <f t="shared" ref="V41:V43" si="19">IF(S41="","",IF(S41&gt;Q41,3,IF(S41=Q41,1,0)))</f>
        <v/>
      </c>
    </row>
    <row r="42" spans="1:35" x14ac:dyDescent="0.25">
      <c r="B42" s="16" t="s">
        <v>14</v>
      </c>
      <c r="C42" s="11" t="str">
        <f>B27</f>
        <v>Inter Milan</v>
      </c>
      <c r="D42" s="12" t="s">
        <v>7</v>
      </c>
      <c r="E42" s="13" t="str">
        <f>B28</f>
        <v>Real Madrid</v>
      </c>
      <c r="F42" s="14">
        <v>4</v>
      </c>
      <c r="G42" s="12" t="s">
        <v>7</v>
      </c>
      <c r="H42" s="14">
        <v>0</v>
      </c>
      <c r="I42" s="12"/>
      <c r="J42" s="6">
        <f t="shared" si="12"/>
        <v>3</v>
      </c>
      <c r="K42" s="6">
        <f t="shared" si="13"/>
        <v>0</v>
      </c>
      <c r="M42" s="16" t="s">
        <v>14</v>
      </c>
      <c r="N42" s="11" t="str">
        <f>M27</f>
        <v>Dortmund</v>
      </c>
      <c r="O42" s="12" t="s">
        <v>7</v>
      </c>
      <c r="P42" s="13" t="str">
        <f>M28</f>
        <v>Inter Milan</v>
      </c>
      <c r="Q42" s="14"/>
      <c r="R42" s="12" t="s">
        <v>7</v>
      </c>
      <c r="S42" s="14"/>
      <c r="T42" s="12"/>
      <c r="U42" s="6" t="str">
        <f t="shared" si="18"/>
        <v/>
      </c>
      <c r="V42" s="6" t="str">
        <f t="shared" si="19"/>
        <v/>
      </c>
    </row>
    <row r="43" spans="1:35" x14ac:dyDescent="0.25">
      <c r="B43" s="16" t="s">
        <v>16</v>
      </c>
      <c r="C43" s="11" t="str">
        <f>B29</f>
        <v>FC Köln</v>
      </c>
      <c r="D43" s="12" t="s">
        <v>7</v>
      </c>
      <c r="E43" s="13" t="str">
        <f>B30</f>
        <v>Liverpool</v>
      </c>
      <c r="F43" s="14">
        <v>2</v>
      </c>
      <c r="G43" s="12" t="s">
        <v>7</v>
      </c>
      <c r="H43" s="14">
        <v>0</v>
      </c>
      <c r="I43" s="12"/>
      <c r="J43" s="6">
        <f t="shared" si="12"/>
        <v>3</v>
      </c>
      <c r="K43" s="6">
        <f t="shared" si="13"/>
        <v>0</v>
      </c>
      <c r="M43" s="16" t="s">
        <v>16</v>
      </c>
      <c r="N43" s="11" t="str">
        <f>M29</f>
        <v>Napoli</v>
      </c>
      <c r="O43" s="12" t="s">
        <v>7</v>
      </c>
      <c r="P43" s="13" t="str">
        <f>M30</f>
        <v>Lazio Roma</v>
      </c>
      <c r="Q43" s="14"/>
      <c r="R43" s="12" t="s">
        <v>7</v>
      </c>
      <c r="S43" s="14"/>
      <c r="T43" s="12"/>
      <c r="U43" s="6" t="str">
        <f t="shared" si="18"/>
        <v/>
      </c>
      <c r="V43" s="6" t="str">
        <f t="shared" si="19"/>
        <v/>
      </c>
    </row>
    <row r="44" spans="1:35" x14ac:dyDescent="0.25">
      <c r="C44" s="18"/>
      <c r="E44" s="19"/>
    </row>
    <row r="46" spans="1:35" x14ac:dyDescent="0.25">
      <c r="B46" s="2" t="s">
        <v>56</v>
      </c>
      <c r="M46" s="2" t="s">
        <v>55</v>
      </c>
    </row>
    <row r="47" spans="1:35" x14ac:dyDescent="0.25">
      <c r="X47" s="37" t="str">
        <f>B46</f>
        <v>Poule F-C</v>
      </c>
      <c r="Y47" s="36" t="s">
        <v>80</v>
      </c>
      <c r="Z47" s="36" t="s">
        <v>81</v>
      </c>
      <c r="AA47" s="36" t="s">
        <v>82</v>
      </c>
      <c r="AB47" s="36" t="s">
        <v>88</v>
      </c>
      <c r="AC47" s="36" t="s">
        <v>4</v>
      </c>
      <c r="AD47" s="36" t="s">
        <v>83</v>
      </c>
      <c r="AE47" s="36" t="s">
        <v>84</v>
      </c>
      <c r="AF47" s="36" t="s">
        <v>85</v>
      </c>
      <c r="AG47" s="36" t="s">
        <v>86</v>
      </c>
      <c r="AH47" s="36" t="s">
        <v>87</v>
      </c>
      <c r="AI47" s="36" t="s">
        <v>5</v>
      </c>
    </row>
    <row r="48" spans="1:35" x14ac:dyDescent="0.25">
      <c r="A48" s="1">
        <v>1</v>
      </c>
      <c r="B48" s="4" t="s">
        <v>124</v>
      </c>
      <c r="C48" s="55" t="s">
        <v>104</v>
      </c>
      <c r="M48" s="1" t="str">
        <f>X30</f>
        <v>Liverpool</v>
      </c>
      <c r="N48" s="1" t="s">
        <v>101</v>
      </c>
      <c r="X48" s="27" t="str">
        <f>B48</f>
        <v>Napoli</v>
      </c>
      <c r="Y48" s="6">
        <f>J56</f>
        <v>3</v>
      </c>
      <c r="Z48" s="6">
        <f>K58</f>
        <v>3</v>
      </c>
      <c r="AA48" s="6">
        <f>J61</f>
        <v>3</v>
      </c>
      <c r="AB48" s="6">
        <f>K63</f>
        <v>3</v>
      </c>
      <c r="AC48" s="28">
        <f>SUM(Y48:AB48)</f>
        <v>12</v>
      </c>
      <c r="AD48" s="6">
        <f>SUMIF(C56:C65,X48,F56:F65)+SUMIF(E56:E65,X48,H56:H65)</f>
        <v>14</v>
      </c>
      <c r="AE48" s="6">
        <f>SUMIF(C56:C65,X48,H56:H65)+SUMIF(E56:E65,X48,F56:F65)</f>
        <v>1</v>
      </c>
      <c r="AF48" s="6">
        <f>SUMPRODUCT((C56:C65=X48)*(J56:J65=3))+SUMPRODUCT((E56:E65=X48)*(K56:K65=3))</f>
        <v>4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0</v>
      </c>
      <c r="AI48" s="29">
        <f>RANK(AC48,AC48:AC52,0)</f>
        <v>1</v>
      </c>
    </row>
    <row r="49" spans="1:35" x14ac:dyDescent="0.25">
      <c r="A49" s="1">
        <v>2</v>
      </c>
      <c r="B49" s="4" t="s">
        <v>149</v>
      </c>
      <c r="C49" s="55" t="s">
        <v>135</v>
      </c>
      <c r="M49" s="1" t="str">
        <f>X28</f>
        <v>Real Madrid</v>
      </c>
      <c r="N49" s="1" t="s">
        <v>225</v>
      </c>
      <c r="X49" s="27" t="str">
        <f t="shared" ref="X49:X52" si="20">B49</f>
        <v>Paris Saint-Germain</v>
      </c>
      <c r="Y49" s="6">
        <f>J57</f>
        <v>1</v>
      </c>
      <c r="Z49" s="6">
        <f>K59</f>
        <v>1</v>
      </c>
      <c r="AA49" s="6">
        <f>K61</f>
        <v>0</v>
      </c>
      <c r="AB49" s="6">
        <f>J64</f>
        <v>1</v>
      </c>
      <c r="AC49" s="28">
        <f t="shared" ref="AC49:AC52" si="21">SUM(Y49:AB49)</f>
        <v>3</v>
      </c>
      <c r="AD49" s="6">
        <f>SUMIF(C56:C65,X49,F56:F65)+SUMIF(E56:E65,X49,H56:H65)</f>
        <v>1</v>
      </c>
      <c r="AE49" s="6">
        <f>SUMIF(C56:C65,X49,H56:H65)+SUMIF(E56:E65,X49,F56:F65)</f>
        <v>4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3</v>
      </c>
      <c r="AH49" s="6">
        <f>SUMPRODUCT((C56:C65=X49)*(J56:J65=0))+SUMPRODUCT((E56:E65=X49)*(K56:K65=0))</f>
        <v>1</v>
      </c>
      <c r="AI49" s="29">
        <v>4</v>
      </c>
    </row>
    <row r="50" spans="1:35" x14ac:dyDescent="0.25">
      <c r="A50" s="1">
        <v>3</v>
      </c>
      <c r="B50" s="4" t="s">
        <v>113</v>
      </c>
      <c r="C50" s="55" t="s">
        <v>225</v>
      </c>
      <c r="M50" s="1" t="str">
        <f>X50</f>
        <v>Atletico Madrid</v>
      </c>
      <c r="N50" s="1" t="s">
        <v>225</v>
      </c>
      <c r="X50" s="27" t="str">
        <f t="shared" si="20"/>
        <v>Atletico Madrid</v>
      </c>
      <c r="Y50" s="6">
        <f>J58</f>
        <v>0</v>
      </c>
      <c r="Z50" s="6">
        <f>J60</f>
        <v>1</v>
      </c>
      <c r="AA50" s="6">
        <f>K62</f>
        <v>1</v>
      </c>
      <c r="AB50" s="6">
        <f>K64</f>
        <v>1</v>
      </c>
      <c r="AC50" s="28">
        <f t="shared" si="21"/>
        <v>3</v>
      </c>
      <c r="AD50" s="6">
        <f>SUMIF(C56:C65,X50,F56:F65)+SUMIF(E56:E65,X50,H56:H65)</f>
        <v>2</v>
      </c>
      <c r="AE50" s="6">
        <f>SUMIF(C56:C65,X50,H56:H65)+SUMIF(E56:E65,X50,F56:F65)</f>
        <v>4</v>
      </c>
      <c r="AF50" s="6">
        <f>SUMPRODUCT((C56:C65=X50)*(J56:J65=3))+SUMPRODUCT((E56:E65=X50)*(K56:K65=3))</f>
        <v>0</v>
      </c>
      <c r="AG50" s="6">
        <f>SUMPRODUCT((C56:C65=X50)*(J56:J65=1))+SUMPRODUCT((E56:E65=X50)*(K56:K65=1))</f>
        <v>3</v>
      </c>
      <c r="AH50" s="6">
        <f>SUMPRODUCT((C56:C65=X50)*(J56:J65=0))+SUMPRODUCT((E56:E65=X50)*(K56:K65=0))</f>
        <v>1</v>
      </c>
      <c r="AI50" s="29">
        <f>RANK(AC50,AC48:AC52,0)</f>
        <v>3</v>
      </c>
    </row>
    <row r="51" spans="1:35" x14ac:dyDescent="0.25">
      <c r="A51" s="1">
        <v>4</v>
      </c>
      <c r="B51" s="4" t="s">
        <v>110</v>
      </c>
      <c r="C51" s="55" t="s">
        <v>99</v>
      </c>
      <c r="M51" s="1" t="str">
        <f>X49</f>
        <v>Paris Saint-Germain</v>
      </c>
      <c r="N51" s="1" t="s">
        <v>135</v>
      </c>
      <c r="X51" s="27" t="str">
        <f t="shared" si="20"/>
        <v>PSV</v>
      </c>
      <c r="Y51" s="6">
        <f>K57</f>
        <v>1</v>
      </c>
      <c r="Z51" s="6">
        <f>K60</f>
        <v>1</v>
      </c>
      <c r="AA51" s="6">
        <f>J63</f>
        <v>0</v>
      </c>
      <c r="AB51" s="6">
        <f>J65</f>
        <v>0</v>
      </c>
      <c r="AC51" s="28">
        <f t="shared" si="21"/>
        <v>2</v>
      </c>
      <c r="AD51" s="6">
        <f>SUMIF(C56:C65,X51,F56:F65)+SUMIF(E56:E65,X51,H56:H65)</f>
        <v>0</v>
      </c>
      <c r="AE51" s="6">
        <f>SUMIF(C56:C65,X51,H56:H65)+SUMIF(E56:E65,X51,F56:F65)</f>
        <v>5</v>
      </c>
      <c r="AF51" s="6">
        <f>SUMPRODUCT((C56:C65=X51)*(J56:J65=3))+SUMPRODUCT((E56:E65=X51)*(K56:K65=3))</f>
        <v>0</v>
      </c>
      <c r="AG51" s="6">
        <f>SUMPRODUCT((C56:C65=X51)*(J56:J65=1))+SUMPRODUCT((E56:E65=X51)*(K56:K65=1))</f>
        <v>2</v>
      </c>
      <c r="AH51" s="6">
        <f>SUMPRODUCT((C56:C65=X51)*(J56:J65=0))+SUMPRODUCT((E56:E65=X51)*(K56:K65=0))</f>
        <v>2</v>
      </c>
      <c r="AI51" s="29">
        <f>RANK(AC51,AC48:AC52,0)</f>
        <v>5</v>
      </c>
    </row>
    <row r="52" spans="1:35" x14ac:dyDescent="0.25">
      <c r="A52" s="1">
        <v>5</v>
      </c>
      <c r="B52" s="4" t="s">
        <v>126</v>
      </c>
      <c r="C52" s="55" t="s">
        <v>104</v>
      </c>
      <c r="M52" s="1" t="str">
        <f>X51</f>
        <v>PSV</v>
      </c>
      <c r="N52" s="1" t="s">
        <v>99</v>
      </c>
      <c r="X52" s="27" t="str">
        <f t="shared" si="20"/>
        <v>Lazio Roma</v>
      </c>
      <c r="Y52" s="6">
        <f>K56</f>
        <v>0</v>
      </c>
      <c r="Z52" s="6">
        <f>J59</f>
        <v>1</v>
      </c>
      <c r="AA52" s="6">
        <f>J62</f>
        <v>1</v>
      </c>
      <c r="AB52" s="6">
        <f>K65</f>
        <v>3</v>
      </c>
      <c r="AC52" s="28">
        <f t="shared" si="21"/>
        <v>5</v>
      </c>
      <c r="AD52" s="6">
        <f>SUMIF(C56:C65,X52,F56:F65)+SUMIF(E56:E65,X52,H56:H65)</f>
        <v>3</v>
      </c>
      <c r="AE52" s="6">
        <f>SUMIF(C56:C65,X52,H56:H65)+SUMIF(E56:E65,X52,F56:F65)</f>
        <v>6</v>
      </c>
      <c r="AF52" s="6">
        <f>SUMPRODUCT((C56:C65=X52)*(J56:J65=3))+SUMPRODUCT((E56:E65=X52)*(K56:K65=3))</f>
        <v>1</v>
      </c>
      <c r="AG52" s="6">
        <f>SUMPRODUCT((C56:C65=X52)*(J56:J65=1))+SUMPRODUCT((E56:E65=X52)*(K56:K65=1))</f>
        <v>2</v>
      </c>
      <c r="AH52" s="6">
        <f>SUMPRODUCT((C56:C65=X52)*(J56:J65=0))+SUMPRODUCT((E56:E65=X52)*(K56:K65=0))</f>
        <v>1</v>
      </c>
      <c r="AI52" s="29">
        <f>RANK(AC52,AC48:AC52,0)</f>
        <v>2</v>
      </c>
    </row>
    <row r="53" spans="1:35" x14ac:dyDescent="0.25"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5" x14ac:dyDescent="0.25">
      <c r="B54" s="2" t="s">
        <v>187</v>
      </c>
      <c r="M54" s="46" t="s">
        <v>195</v>
      </c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5" x14ac:dyDescent="0.25">
      <c r="B55" s="8"/>
      <c r="C55" s="8"/>
      <c r="D55" s="38"/>
      <c r="E55" s="8"/>
      <c r="F55" s="73" t="s">
        <v>5</v>
      </c>
      <c r="G55" s="74"/>
      <c r="H55" s="74"/>
      <c r="I55" s="8"/>
      <c r="J55" s="75" t="s">
        <v>4</v>
      </c>
      <c r="K55" s="73"/>
      <c r="L55" s="39"/>
      <c r="M55" s="8"/>
      <c r="N55" s="8"/>
      <c r="O55" s="38"/>
      <c r="P55" s="8"/>
      <c r="Q55" s="73" t="s">
        <v>5</v>
      </c>
      <c r="R55" s="74"/>
      <c r="S55" s="74"/>
      <c r="T55" s="8"/>
      <c r="U55" s="75" t="s">
        <v>4</v>
      </c>
      <c r="V55" s="73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5" x14ac:dyDescent="0.25">
      <c r="B56" s="10" t="s">
        <v>18</v>
      </c>
      <c r="C56" s="11" t="str">
        <f>B48</f>
        <v>Napoli</v>
      </c>
      <c r="D56" s="12" t="s">
        <v>7</v>
      </c>
      <c r="E56" s="13" t="str">
        <f>B52</f>
        <v>Lazio Roma</v>
      </c>
      <c r="F56" s="14">
        <v>4</v>
      </c>
      <c r="G56" s="12" t="s">
        <v>7</v>
      </c>
      <c r="H56" s="14">
        <v>0</v>
      </c>
      <c r="I56" s="12"/>
      <c r="J56" s="6">
        <f>IF(F56="","",IF(F56&gt;H56,3,IF(F56=H56,1,0)))</f>
        <v>3</v>
      </c>
      <c r="K56" s="6">
        <f>IF(H56="","",IF(H56&gt;F56,3,IF(H56=F56,1,0)))</f>
        <v>0</v>
      </c>
      <c r="M56" s="10" t="s">
        <v>6</v>
      </c>
      <c r="N56" s="11" t="str">
        <f>M48</f>
        <v>Liverpool</v>
      </c>
      <c r="O56" s="12" t="s">
        <v>7</v>
      </c>
      <c r="P56" s="13" t="str">
        <f>M52</f>
        <v>PSV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5" x14ac:dyDescent="0.25">
      <c r="B57" s="16" t="s">
        <v>47</v>
      </c>
      <c r="C57" s="11" t="str">
        <f>B49</f>
        <v>Paris Saint-Germain</v>
      </c>
      <c r="D57" s="12" t="s">
        <v>7</v>
      </c>
      <c r="E57" s="13" t="str">
        <f>B51</f>
        <v>PSV</v>
      </c>
      <c r="F57" s="14">
        <v>0</v>
      </c>
      <c r="G57" s="12" t="s">
        <v>7</v>
      </c>
      <c r="H57" s="14">
        <v>0</v>
      </c>
      <c r="I57" s="12"/>
      <c r="J57" s="6">
        <f t="shared" ref="J57:J65" si="22">IF(F57="","",IF(F57&gt;H57,3,IF(F57=H57,1,0)))</f>
        <v>1</v>
      </c>
      <c r="K57" s="6">
        <f t="shared" ref="K57:K65" si="23">IF(H57="","",IF(H57&gt;F57,3,IF(H57=F57,1,0)))</f>
        <v>1</v>
      </c>
      <c r="M57" s="16" t="s">
        <v>9</v>
      </c>
      <c r="N57" s="11" t="str">
        <f>M49</f>
        <v>Real Madrid</v>
      </c>
      <c r="O57" s="12" t="s">
        <v>7</v>
      </c>
      <c r="P57" s="13" t="str">
        <f>M51</f>
        <v>Paris Saint-Germain</v>
      </c>
      <c r="Q57" s="14"/>
      <c r="R57" s="12" t="s">
        <v>7</v>
      </c>
      <c r="S57" s="14"/>
      <c r="T57" s="12"/>
      <c r="U57" s="6" t="str">
        <f t="shared" ref="U57:U61" si="24">IF(Q57="","",IF(Q57&gt;S57,3,IF(Q57=S57,1,0)))</f>
        <v/>
      </c>
      <c r="V57" s="6" t="str">
        <f t="shared" ref="V57:V61" si="25">IF(S57="","",IF(S57&gt;Q57,3,IF(S57=Q57,1,0)))</f>
        <v/>
      </c>
      <c r="X57" s="37" t="str">
        <f>M46</f>
        <v>Poule F-CC</v>
      </c>
      <c r="Y57" s="36" t="s">
        <v>80</v>
      </c>
      <c r="Z57" s="36" t="s">
        <v>81</v>
      </c>
      <c r="AA57" s="36" t="s">
        <v>82</v>
      </c>
      <c r="AB57" s="36" t="s">
        <v>88</v>
      </c>
      <c r="AC57" s="36" t="s">
        <v>4</v>
      </c>
      <c r="AD57" s="36" t="s">
        <v>83</v>
      </c>
      <c r="AE57" s="36" t="s">
        <v>84</v>
      </c>
      <c r="AF57" s="36" t="s">
        <v>85</v>
      </c>
      <c r="AG57" s="36" t="s">
        <v>86</v>
      </c>
      <c r="AH57" s="36" t="s">
        <v>87</v>
      </c>
      <c r="AI57" s="36" t="s">
        <v>5</v>
      </c>
    </row>
    <row r="58" spans="1:35" x14ac:dyDescent="0.25">
      <c r="B58" s="16" t="s">
        <v>48</v>
      </c>
      <c r="C58" s="11" t="str">
        <f>B50</f>
        <v>Atletico Madrid</v>
      </c>
      <c r="D58" s="12" t="s">
        <v>7</v>
      </c>
      <c r="E58" s="13" t="str">
        <f>B48</f>
        <v>Napoli</v>
      </c>
      <c r="F58" s="14">
        <v>1</v>
      </c>
      <c r="G58" s="17" t="s">
        <v>7</v>
      </c>
      <c r="H58" s="14">
        <v>3</v>
      </c>
      <c r="I58" s="12"/>
      <c r="J58" s="6">
        <f t="shared" si="22"/>
        <v>0</v>
      </c>
      <c r="K58" s="6">
        <f t="shared" si="23"/>
        <v>3</v>
      </c>
      <c r="M58" s="16" t="s">
        <v>11</v>
      </c>
      <c r="N58" s="11" t="str">
        <f>M50</f>
        <v>Atletico Madrid</v>
      </c>
      <c r="O58" s="12" t="s">
        <v>7</v>
      </c>
      <c r="P58" s="13" t="str">
        <f>M48</f>
        <v>Liverpool</v>
      </c>
      <c r="Q58" s="14"/>
      <c r="R58" s="17" t="s">
        <v>7</v>
      </c>
      <c r="S58" s="14"/>
      <c r="T58" s="12"/>
      <c r="U58" s="6" t="str">
        <f t="shared" si="24"/>
        <v/>
      </c>
      <c r="V58" s="6" t="str">
        <f t="shared" si="25"/>
        <v/>
      </c>
      <c r="X58" s="27" t="str">
        <f>M48</f>
        <v>Liverpool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</row>
    <row r="59" spans="1:35" x14ac:dyDescent="0.25">
      <c r="B59" s="16" t="s">
        <v>49</v>
      </c>
      <c r="C59" s="11" t="str">
        <f>B52</f>
        <v>Lazio Roma</v>
      </c>
      <c r="D59" s="12" t="s">
        <v>7</v>
      </c>
      <c r="E59" s="13" t="str">
        <f>B49</f>
        <v>Paris Saint-Germain</v>
      </c>
      <c r="F59" s="14">
        <v>1</v>
      </c>
      <c r="G59" s="12" t="s">
        <v>7</v>
      </c>
      <c r="H59" s="14">
        <v>1</v>
      </c>
      <c r="I59" s="12"/>
      <c r="J59" s="6">
        <f t="shared" si="22"/>
        <v>1</v>
      </c>
      <c r="K59" s="6">
        <f t="shared" si="23"/>
        <v>1</v>
      </c>
      <c r="M59" s="16" t="s">
        <v>13</v>
      </c>
      <c r="N59" s="11" t="str">
        <f>M52</f>
        <v>PSV</v>
      </c>
      <c r="O59" s="12" t="s">
        <v>7</v>
      </c>
      <c r="P59" s="13" t="str">
        <f>M49</f>
        <v>Real Madrid</v>
      </c>
      <c r="Q59" s="14"/>
      <c r="R59" s="12" t="s">
        <v>7</v>
      </c>
      <c r="S59" s="14"/>
      <c r="T59" s="12"/>
      <c r="U59" s="6" t="str">
        <f t="shared" si="24"/>
        <v/>
      </c>
      <c r="V59" s="6" t="str">
        <f t="shared" si="25"/>
        <v/>
      </c>
      <c r="X59" s="27" t="str">
        <f t="shared" ref="X59:X62" si="26">M49</f>
        <v>Real Madrid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27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</row>
    <row r="60" spans="1:35" x14ac:dyDescent="0.25">
      <c r="B60" s="10" t="s">
        <v>50</v>
      </c>
      <c r="C60" s="11" t="str">
        <f>B50</f>
        <v>Atletico Madrid</v>
      </c>
      <c r="D60" s="12" t="s">
        <v>7</v>
      </c>
      <c r="E60" s="13" t="str">
        <f>B51</f>
        <v>PSV</v>
      </c>
      <c r="F60" s="14">
        <v>0</v>
      </c>
      <c r="G60" s="12" t="s">
        <v>7</v>
      </c>
      <c r="H60" s="14">
        <v>0</v>
      </c>
      <c r="I60" s="12"/>
      <c r="J60" s="6">
        <f t="shared" si="22"/>
        <v>1</v>
      </c>
      <c r="K60" s="6">
        <f t="shared" si="23"/>
        <v>1</v>
      </c>
      <c r="M60" s="10" t="s">
        <v>15</v>
      </c>
      <c r="N60" s="11" t="str">
        <f>M50</f>
        <v>Atletico Madrid</v>
      </c>
      <c r="O60" s="12" t="s">
        <v>7</v>
      </c>
      <c r="P60" s="13" t="str">
        <f>M51</f>
        <v>Paris Saint-Germain</v>
      </c>
      <c r="Q60" s="14"/>
      <c r="R60" s="12" t="s">
        <v>7</v>
      </c>
      <c r="S60" s="14"/>
      <c r="T60" s="12"/>
      <c r="U60" s="6" t="str">
        <f t="shared" si="24"/>
        <v/>
      </c>
      <c r="V60" s="6" t="str">
        <f t="shared" si="25"/>
        <v/>
      </c>
      <c r="X60" s="27" t="str">
        <f t="shared" si="26"/>
        <v>Atletico Madrid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27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</row>
    <row r="61" spans="1:35" x14ac:dyDescent="0.25">
      <c r="B61" s="16" t="s">
        <v>37</v>
      </c>
      <c r="C61" s="11" t="str">
        <f>B48</f>
        <v>Napoli</v>
      </c>
      <c r="D61" s="12" t="s">
        <v>7</v>
      </c>
      <c r="E61" s="13" t="str">
        <f>B49</f>
        <v>Paris Saint-Germain</v>
      </c>
      <c r="F61" s="14">
        <v>3</v>
      </c>
      <c r="G61" s="12" t="s">
        <v>7</v>
      </c>
      <c r="H61" s="14">
        <v>0</v>
      </c>
      <c r="I61" s="12"/>
      <c r="J61" s="6">
        <f t="shared" si="22"/>
        <v>3</v>
      </c>
      <c r="K61" s="6">
        <f t="shared" si="23"/>
        <v>0</v>
      </c>
      <c r="M61" s="16" t="s">
        <v>17</v>
      </c>
      <c r="N61" s="11" t="str">
        <f>M48</f>
        <v>Liverpool</v>
      </c>
      <c r="O61" s="12" t="s">
        <v>7</v>
      </c>
      <c r="P61" s="13" t="str">
        <f>M49</f>
        <v>Real Madrid</v>
      </c>
      <c r="Q61" s="14"/>
      <c r="R61" s="12" t="s">
        <v>7</v>
      </c>
      <c r="S61" s="14"/>
      <c r="T61" s="12"/>
      <c r="U61" s="6" t="str">
        <f t="shared" si="24"/>
        <v/>
      </c>
      <c r="V61" s="6" t="str">
        <f t="shared" si="25"/>
        <v/>
      </c>
      <c r="X61" s="27" t="str">
        <f t="shared" si="26"/>
        <v>Paris Saint-Germain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27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</row>
    <row r="62" spans="1:35" x14ac:dyDescent="0.25">
      <c r="B62" s="16" t="s">
        <v>39</v>
      </c>
      <c r="C62" s="11" t="str">
        <f>B52</f>
        <v>Lazio Roma</v>
      </c>
      <c r="D62" s="12" t="s">
        <v>7</v>
      </c>
      <c r="E62" s="13" t="str">
        <f>B50</f>
        <v>Atletico Madrid</v>
      </c>
      <c r="F62" s="14">
        <v>1</v>
      </c>
      <c r="G62" s="12" t="s">
        <v>7</v>
      </c>
      <c r="H62" s="14">
        <v>1</v>
      </c>
      <c r="I62" s="12"/>
      <c r="J62" s="6">
        <f t="shared" si="22"/>
        <v>1</v>
      </c>
      <c r="K62" s="6">
        <f t="shared" si="23"/>
        <v>1</v>
      </c>
      <c r="M62" s="16" t="s">
        <v>21</v>
      </c>
      <c r="N62" s="11" t="str">
        <f>M52</f>
        <v>PSV</v>
      </c>
      <c r="O62" s="12" t="s">
        <v>7</v>
      </c>
      <c r="P62" s="13" t="str">
        <f>M50</f>
        <v>Atletico Madrid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26"/>
        <v>PSV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27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</row>
    <row r="63" spans="1:35" x14ac:dyDescent="0.25">
      <c r="B63" s="16" t="s">
        <v>41</v>
      </c>
      <c r="C63" s="11" t="str">
        <f>B51</f>
        <v>PSV</v>
      </c>
      <c r="D63" s="12" t="s">
        <v>7</v>
      </c>
      <c r="E63" s="13" t="str">
        <f>B48</f>
        <v>Napoli</v>
      </c>
      <c r="F63" s="14">
        <v>0</v>
      </c>
      <c r="G63" s="12" t="s">
        <v>7</v>
      </c>
      <c r="H63" s="14">
        <v>4</v>
      </c>
      <c r="I63" s="12"/>
      <c r="J63" s="6">
        <f t="shared" si="22"/>
        <v>0</v>
      </c>
      <c r="K63" s="6">
        <f t="shared" si="23"/>
        <v>3</v>
      </c>
      <c r="M63" s="16" t="s">
        <v>23</v>
      </c>
      <c r="N63" s="11" t="str">
        <f>M51</f>
        <v>Paris Saint-Germain</v>
      </c>
      <c r="O63" s="12" t="s">
        <v>7</v>
      </c>
      <c r="P63" s="13" t="str">
        <f>M48</f>
        <v>Liverpool</v>
      </c>
      <c r="Q63" s="14"/>
      <c r="R63" s="12" t="s">
        <v>7</v>
      </c>
      <c r="S63" s="14"/>
      <c r="T63" s="12"/>
      <c r="U63" s="6" t="str">
        <f t="shared" ref="U63:U65" si="28">IF(Q63="","",IF(Q63&gt;S63,3,IF(Q63=S63,1,0)))</f>
        <v/>
      </c>
      <c r="V63" s="6" t="str">
        <f t="shared" ref="V63:V65" si="29">IF(S63="","",IF(S63&gt;Q63,3,IF(S63=Q63,1,0)))</f>
        <v/>
      </c>
      <c r="AC63" s="4"/>
    </row>
    <row r="64" spans="1:35" x14ac:dyDescent="0.25">
      <c r="B64" s="16" t="s">
        <v>42</v>
      </c>
      <c r="C64" s="11" t="str">
        <f>B49</f>
        <v>Paris Saint-Germain</v>
      </c>
      <c r="D64" s="12" t="s">
        <v>7</v>
      </c>
      <c r="E64" s="13" t="str">
        <f>B50</f>
        <v>Atletico Madrid</v>
      </c>
      <c r="F64" s="14">
        <v>0</v>
      </c>
      <c r="G64" s="12" t="s">
        <v>7</v>
      </c>
      <c r="H64" s="14">
        <v>0</v>
      </c>
      <c r="I64" s="12"/>
      <c r="J64" s="6">
        <f t="shared" si="22"/>
        <v>1</v>
      </c>
      <c r="K64" s="6">
        <f t="shared" si="23"/>
        <v>1</v>
      </c>
      <c r="M64" s="16" t="s">
        <v>25</v>
      </c>
      <c r="N64" s="11" t="str">
        <f>M49</f>
        <v>Real Madrid</v>
      </c>
      <c r="O64" s="12" t="s">
        <v>7</v>
      </c>
      <c r="P64" s="13" t="str">
        <f>M50</f>
        <v>Atletico Madrid</v>
      </c>
      <c r="Q64" s="14"/>
      <c r="R64" s="12" t="s">
        <v>7</v>
      </c>
      <c r="S64" s="14"/>
      <c r="T64" s="12"/>
      <c r="U64" s="6" t="str">
        <f t="shared" si="28"/>
        <v/>
      </c>
      <c r="V64" s="6" t="str">
        <f t="shared" si="29"/>
        <v/>
      </c>
      <c r="AC64" s="4"/>
    </row>
    <row r="65" spans="2:29" x14ac:dyDescent="0.25">
      <c r="B65" s="16" t="s">
        <v>43</v>
      </c>
      <c r="C65" s="11" t="str">
        <f>B51</f>
        <v>PSV</v>
      </c>
      <c r="D65" s="12" t="s">
        <v>7</v>
      </c>
      <c r="E65" s="13" t="str">
        <f>B52</f>
        <v>Lazio Roma</v>
      </c>
      <c r="F65" s="14">
        <v>0</v>
      </c>
      <c r="G65" s="12" t="s">
        <v>7</v>
      </c>
      <c r="H65" s="14">
        <v>1</v>
      </c>
      <c r="I65" s="12"/>
      <c r="J65" s="6">
        <f t="shared" si="22"/>
        <v>0</v>
      </c>
      <c r="K65" s="6">
        <f t="shared" si="23"/>
        <v>3</v>
      </c>
      <c r="M65" s="16" t="s">
        <v>27</v>
      </c>
      <c r="N65" s="11" t="str">
        <f>M51</f>
        <v>Paris Saint-Germain</v>
      </c>
      <c r="O65" s="12" t="s">
        <v>7</v>
      </c>
      <c r="P65" s="13" t="str">
        <f>M52</f>
        <v>PSV</v>
      </c>
      <c r="Q65" s="14"/>
      <c r="R65" s="12" t="s">
        <v>7</v>
      </c>
      <c r="S65" s="14"/>
      <c r="T65" s="12"/>
      <c r="U65" s="6" t="str">
        <f t="shared" si="28"/>
        <v/>
      </c>
      <c r="V65" s="6" t="str">
        <f t="shared" si="29"/>
        <v/>
      </c>
      <c r="AC65" s="4"/>
    </row>
    <row r="66" spans="2:29" ht="18" customHeight="1" x14ac:dyDescent="0.25">
      <c r="AC66" s="4"/>
    </row>
    <row r="67" spans="2:29" x14ac:dyDescent="0.25">
      <c r="D67" s="1"/>
      <c r="O67" s="1"/>
    </row>
    <row r="68" spans="2:29" x14ac:dyDescent="0.25">
      <c r="D68" s="1"/>
      <c r="O68" s="1"/>
    </row>
    <row r="69" spans="2:29" x14ac:dyDescent="0.25">
      <c r="D69" s="1"/>
      <c r="O69" s="1"/>
    </row>
    <row r="70" spans="2:29" x14ac:dyDescent="0.25">
      <c r="D70" s="1"/>
      <c r="O70" s="1"/>
    </row>
    <row r="71" spans="2:29" x14ac:dyDescent="0.25">
      <c r="D71" s="1"/>
      <c r="O71" s="1"/>
    </row>
    <row r="72" spans="2:29" x14ac:dyDescent="0.25">
      <c r="D72" s="1"/>
      <c r="O72" s="1"/>
    </row>
    <row r="73" spans="2:29" x14ac:dyDescent="0.25">
      <c r="D73" s="1"/>
      <c r="O73" s="1"/>
    </row>
    <row r="74" spans="2:29" x14ac:dyDescent="0.25">
      <c r="D74" s="1"/>
      <c r="O74" s="1"/>
    </row>
    <row r="75" spans="2:29" x14ac:dyDescent="0.25">
      <c r="D75" s="1"/>
      <c r="O75" s="1"/>
    </row>
    <row r="76" spans="2:29" x14ac:dyDescent="0.25">
      <c r="D76" s="1"/>
      <c r="O76" s="1"/>
    </row>
    <row r="77" spans="2:29" x14ac:dyDescent="0.25">
      <c r="D77" s="1"/>
      <c r="O77" s="1"/>
    </row>
    <row r="78" spans="2:29" x14ac:dyDescent="0.25">
      <c r="D78" s="1"/>
      <c r="O78" s="1"/>
    </row>
    <row r="79" spans="2:29" x14ac:dyDescent="0.25">
      <c r="D79" s="1"/>
      <c r="O79" s="1"/>
    </row>
    <row r="80" spans="2:29" x14ac:dyDescent="0.25">
      <c r="D80" s="1"/>
      <c r="O80" s="1"/>
    </row>
    <row r="81" spans="4:15" x14ac:dyDescent="0.25">
      <c r="D81" s="1"/>
      <c r="O81" s="1"/>
    </row>
    <row r="82" spans="4:15" x14ac:dyDescent="0.25">
      <c r="D82" s="1"/>
      <c r="O82" s="1"/>
    </row>
    <row r="83" spans="4:15" x14ac:dyDescent="0.25">
      <c r="D83" s="1"/>
      <c r="O83" s="1"/>
    </row>
    <row r="84" spans="4:15" x14ac:dyDescent="0.25">
      <c r="D84" s="1"/>
      <c r="O84" s="1"/>
    </row>
    <row r="85" spans="4:15" x14ac:dyDescent="0.25">
      <c r="D85" s="1"/>
      <c r="O85" s="1"/>
    </row>
    <row r="86" spans="4:15" x14ac:dyDescent="0.25">
      <c r="D86" s="1"/>
      <c r="O86" s="1"/>
    </row>
    <row r="87" spans="4:15" x14ac:dyDescent="0.25">
      <c r="D87" s="1"/>
      <c r="O87" s="1"/>
    </row>
    <row r="88" spans="4:15" x14ac:dyDescent="0.25">
      <c r="D88" s="1"/>
      <c r="O88" s="1"/>
    </row>
    <row r="89" spans="4:15" x14ac:dyDescent="0.25">
      <c r="D89" s="1"/>
      <c r="O89" s="1"/>
    </row>
    <row r="90" spans="4:15" x14ac:dyDescent="0.25">
      <c r="D90" s="1"/>
      <c r="O90" s="1"/>
    </row>
    <row r="91" spans="4:15" x14ac:dyDescent="0.25">
      <c r="D91" s="1"/>
      <c r="O91" s="1"/>
    </row>
    <row r="92" spans="4:15" x14ac:dyDescent="0.25">
      <c r="D92" s="1"/>
      <c r="O92" s="1"/>
    </row>
    <row r="93" spans="4:15" x14ac:dyDescent="0.25">
      <c r="D93" s="1"/>
      <c r="O93" s="1"/>
    </row>
    <row r="94" spans="4:15" x14ac:dyDescent="0.25">
      <c r="D94" s="1"/>
      <c r="O94" s="1"/>
    </row>
    <row r="95" spans="4:15" x14ac:dyDescent="0.25">
      <c r="D95" s="1"/>
      <c r="O95" s="1"/>
    </row>
    <row r="96" spans="4:15" x14ac:dyDescent="0.25">
      <c r="D96" s="1"/>
      <c r="O96" s="1"/>
    </row>
    <row r="97" spans="4:15" x14ac:dyDescent="0.25">
      <c r="D97" s="1"/>
      <c r="O97" s="1"/>
    </row>
    <row r="98" spans="4:15" x14ac:dyDescent="0.25">
      <c r="D98" s="1"/>
      <c r="O98" s="1"/>
    </row>
    <row r="99" spans="4:15" x14ac:dyDescent="0.25">
      <c r="D99" s="1"/>
      <c r="O99" s="1"/>
    </row>
    <row r="100" spans="4:15" x14ac:dyDescent="0.25">
      <c r="D100" s="1"/>
      <c r="O100" s="1"/>
    </row>
    <row r="101" spans="4:15" x14ac:dyDescent="0.25">
      <c r="D101" s="1"/>
      <c r="O101" s="1"/>
    </row>
    <row r="102" spans="4:15" x14ac:dyDescent="0.25">
      <c r="D102" s="1"/>
      <c r="O102" s="1"/>
    </row>
    <row r="103" spans="4:15" x14ac:dyDescent="0.25">
      <c r="D103" s="1"/>
      <c r="O103" s="1"/>
    </row>
    <row r="104" spans="4:15" x14ac:dyDescent="0.25">
      <c r="D104" s="1"/>
      <c r="O104" s="1"/>
    </row>
    <row r="105" spans="4:15" x14ac:dyDescent="0.25">
      <c r="D105" s="1"/>
      <c r="O105" s="1"/>
    </row>
    <row r="106" spans="4:15" x14ac:dyDescent="0.25">
      <c r="D106" s="1"/>
      <c r="O106" s="1"/>
    </row>
    <row r="107" spans="4:15" x14ac:dyDescent="0.25">
      <c r="D107" s="1"/>
      <c r="O107" s="1"/>
    </row>
    <row r="108" spans="4:15" x14ac:dyDescent="0.25">
      <c r="D108" s="1"/>
      <c r="O108" s="1"/>
    </row>
    <row r="109" spans="4:15" x14ac:dyDescent="0.25">
      <c r="D109" s="1"/>
      <c r="O109" s="1"/>
    </row>
    <row r="110" spans="4:15" x14ac:dyDescent="0.25">
      <c r="D110" s="1"/>
      <c r="O110" s="1"/>
    </row>
    <row r="111" spans="4:15" x14ac:dyDescent="0.25">
      <c r="D111" s="1"/>
      <c r="O111" s="1"/>
    </row>
    <row r="112" spans="4:15" x14ac:dyDescent="0.25">
      <c r="D112" s="1"/>
      <c r="O112" s="1"/>
    </row>
    <row r="113" spans="4:15" x14ac:dyDescent="0.25">
      <c r="D113" s="1"/>
      <c r="O113" s="1"/>
    </row>
    <row r="114" spans="4:15" x14ac:dyDescent="0.25">
      <c r="D114" s="1"/>
      <c r="O114" s="1"/>
    </row>
    <row r="115" spans="4:15" x14ac:dyDescent="0.25">
      <c r="D115" s="1"/>
      <c r="O115" s="1"/>
    </row>
    <row r="116" spans="4:15" x14ac:dyDescent="0.25">
      <c r="D116" s="1"/>
      <c r="O116" s="1"/>
    </row>
    <row r="117" spans="4:15" x14ac:dyDescent="0.25">
      <c r="D117" s="1"/>
      <c r="O117" s="1"/>
    </row>
    <row r="118" spans="4:15" x14ac:dyDescent="0.25">
      <c r="D118" s="1"/>
      <c r="O118" s="1"/>
    </row>
    <row r="119" spans="4:15" x14ac:dyDescent="0.25">
      <c r="D119" s="1"/>
      <c r="O119" s="1"/>
    </row>
    <row r="120" spans="4:15" x14ac:dyDescent="0.25">
      <c r="D120" s="1"/>
      <c r="O120" s="1"/>
    </row>
    <row r="121" spans="4:15" x14ac:dyDescent="0.25">
      <c r="D121" s="1"/>
      <c r="O121" s="1"/>
    </row>
    <row r="122" spans="4:15" x14ac:dyDescent="0.25">
      <c r="D122" s="1"/>
      <c r="O122" s="1"/>
    </row>
    <row r="123" spans="4:15" x14ac:dyDescent="0.25">
      <c r="D123" s="1"/>
      <c r="O123" s="1"/>
    </row>
    <row r="124" spans="4:15" x14ac:dyDescent="0.25">
      <c r="D124" s="1"/>
      <c r="O124" s="1"/>
    </row>
    <row r="125" spans="4:15" x14ac:dyDescent="0.25">
      <c r="D125" s="1"/>
      <c r="O125" s="1"/>
    </row>
    <row r="126" spans="4:15" x14ac:dyDescent="0.25">
      <c r="D126" s="1"/>
      <c r="O126" s="1"/>
    </row>
    <row r="127" spans="4:15" x14ac:dyDescent="0.25">
      <c r="D127" s="1"/>
      <c r="O127" s="1"/>
    </row>
    <row r="128" spans="4:15" x14ac:dyDescent="0.25">
      <c r="D128" s="1"/>
      <c r="O128" s="1"/>
    </row>
    <row r="129" spans="4:15" x14ac:dyDescent="0.25">
      <c r="D129" s="1"/>
      <c r="O129" s="1"/>
    </row>
    <row r="130" spans="4:15" x14ac:dyDescent="0.25">
      <c r="D130" s="1"/>
      <c r="O130" s="1"/>
    </row>
    <row r="131" spans="4:15" x14ac:dyDescent="0.25">
      <c r="D131" s="1"/>
      <c r="O131" s="1"/>
    </row>
    <row r="132" spans="4:15" x14ac:dyDescent="0.25">
      <c r="D132" s="1"/>
      <c r="O132" s="1"/>
    </row>
    <row r="133" spans="4:15" x14ac:dyDescent="0.25">
      <c r="D133" s="1"/>
      <c r="O133" s="1"/>
    </row>
    <row r="134" spans="4:15" x14ac:dyDescent="0.25">
      <c r="D134" s="1"/>
      <c r="O134" s="1"/>
    </row>
    <row r="135" spans="4:15" x14ac:dyDescent="0.25">
      <c r="D135" s="1"/>
      <c r="O135" s="1"/>
    </row>
    <row r="136" spans="4:15" x14ac:dyDescent="0.25">
      <c r="D136" s="1"/>
      <c r="O136" s="1"/>
    </row>
    <row r="137" spans="4:15" x14ac:dyDescent="0.25">
      <c r="D137" s="1"/>
      <c r="O137" s="1"/>
    </row>
    <row r="138" spans="4:15" x14ac:dyDescent="0.25">
      <c r="D138" s="1"/>
      <c r="O138" s="1"/>
    </row>
    <row r="139" spans="4:15" x14ac:dyDescent="0.25">
      <c r="D139" s="1"/>
      <c r="O139" s="1"/>
    </row>
    <row r="140" spans="4:15" x14ac:dyDescent="0.25">
      <c r="D140" s="1"/>
      <c r="O140" s="1"/>
    </row>
    <row r="141" spans="4:15" x14ac:dyDescent="0.25">
      <c r="D141" s="1"/>
      <c r="O141" s="1"/>
    </row>
    <row r="142" spans="4:15" x14ac:dyDescent="0.25">
      <c r="D142" s="1"/>
      <c r="O142" s="1"/>
    </row>
    <row r="143" spans="4:15" x14ac:dyDescent="0.25">
      <c r="D143" s="1"/>
      <c r="O143" s="1"/>
    </row>
    <row r="144" spans="4:15" x14ac:dyDescent="0.25">
      <c r="D144" s="1"/>
      <c r="O144" s="1"/>
    </row>
    <row r="145" spans="4:15" x14ac:dyDescent="0.25">
      <c r="D145" s="1"/>
      <c r="O145" s="1"/>
    </row>
    <row r="146" spans="4:15" x14ac:dyDescent="0.25">
      <c r="D146" s="1"/>
      <c r="O146" s="1"/>
    </row>
    <row r="147" spans="4:15" x14ac:dyDescent="0.25">
      <c r="D147" s="1"/>
      <c r="O147" s="1"/>
    </row>
    <row r="148" spans="4:15" x14ac:dyDescent="0.25">
      <c r="D148" s="1"/>
      <c r="O148" s="1"/>
    </row>
    <row r="149" spans="4:15" x14ac:dyDescent="0.25">
      <c r="D149" s="1"/>
      <c r="O149" s="1"/>
    </row>
    <row r="150" spans="4:15" x14ac:dyDescent="0.25">
      <c r="D150" s="1"/>
      <c r="O150" s="1"/>
    </row>
    <row r="151" spans="4:15" x14ac:dyDescent="0.25">
      <c r="D151" s="1"/>
      <c r="O151" s="1"/>
    </row>
    <row r="152" spans="4:15" x14ac:dyDescent="0.25">
      <c r="D152" s="1"/>
      <c r="O152" s="1"/>
    </row>
    <row r="153" spans="4:15" x14ac:dyDescent="0.25">
      <c r="D153" s="1"/>
      <c r="O153" s="1"/>
    </row>
    <row r="154" spans="4:15" x14ac:dyDescent="0.25">
      <c r="D154" s="1"/>
      <c r="O154" s="1"/>
    </row>
    <row r="155" spans="4:15" x14ac:dyDescent="0.25">
      <c r="D155" s="1"/>
      <c r="O155" s="1"/>
    </row>
    <row r="156" spans="4:15" x14ac:dyDescent="0.25">
      <c r="D156" s="1"/>
      <c r="O156" s="1"/>
    </row>
    <row r="157" spans="4:15" x14ac:dyDescent="0.25">
      <c r="D157" s="1"/>
      <c r="O157" s="1"/>
    </row>
    <row r="158" spans="4:15" x14ac:dyDescent="0.25">
      <c r="D158" s="1"/>
      <c r="O158" s="1"/>
    </row>
    <row r="159" spans="4:15" x14ac:dyDescent="0.25">
      <c r="D159" s="1"/>
      <c r="O159" s="1"/>
    </row>
    <row r="160" spans="4:15" x14ac:dyDescent="0.25">
      <c r="D160" s="1"/>
      <c r="O160" s="1"/>
    </row>
    <row r="161" spans="4:15" x14ac:dyDescent="0.25">
      <c r="D161" s="1"/>
      <c r="O161" s="1"/>
    </row>
    <row r="162" spans="4:15" x14ac:dyDescent="0.25">
      <c r="D162" s="1"/>
      <c r="O162" s="1"/>
    </row>
    <row r="163" spans="4:15" x14ac:dyDescent="0.25">
      <c r="D163" s="1"/>
      <c r="O163" s="1"/>
    </row>
    <row r="164" spans="4:15" x14ac:dyDescent="0.25">
      <c r="D164" s="1"/>
      <c r="O164" s="1"/>
    </row>
    <row r="165" spans="4:15" x14ac:dyDescent="0.25">
      <c r="D165" s="1"/>
      <c r="O165" s="1"/>
    </row>
    <row r="166" spans="4:15" x14ac:dyDescent="0.25">
      <c r="D166" s="1"/>
      <c r="O166" s="1"/>
    </row>
    <row r="167" spans="4:15" x14ac:dyDescent="0.25">
      <c r="D167" s="1"/>
      <c r="O167" s="1"/>
    </row>
    <row r="168" spans="4:15" x14ac:dyDescent="0.25">
      <c r="D168" s="1"/>
      <c r="O168" s="1"/>
    </row>
    <row r="169" spans="4:15" x14ac:dyDescent="0.25">
      <c r="D169" s="1"/>
      <c r="O169" s="1"/>
    </row>
    <row r="170" spans="4:15" x14ac:dyDescent="0.25">
      <c r="D170" s="1"/>
      <c r="O170" s="1"/>
    </row>
  </sheetData>
  <mergeCells count="14">
    <mergeCell ref="U55:V55"/>
    <mergeCell ref="F11:H11"/>
    <mergeCell ref="J11:K11"/>
    <mergeCell ref="Q11:S11"/>
    <mergeCell ref="U11:V11"/>
    <mergeCell ref="F33:H33"/>
    <mergeCell ref="J33:K33"/>
    <mergeCell ref="Q33:S33"/>
    <mergeCell ref="U33:V33"/>
    <mergeCell ref="C1:E1"/>
    <mergeCell ref="N1:P1"/>
    <mergeCell ref="F55:H55"/>
    <mergeCell ref="J55:K55"/>
    <mergeCell ref="Q55:S55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21"/>
  <sheetViews>
    <sheetView tabSelected="1" topLeftCell="A76" zoomScale="80" zoomScaleNormal="80" workbookViewId="0">
      <selection activeCell="K110" sqref="K110"/>
    </sheetView>
  </sheetViews>
  <sheetFormatPr defaultRowHeight="15" x14ac:dyDescent="0.2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3" bestFit="1" customWidth="1"/>
    <col min="5" max="5" width="20.28515625" style="1" bestFit="1" customWidth="1"/>
    <col min="6" max="6" width="3.710937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7109375" style="1" customWidth="1"/>
    <col min="12" max="12" width="9.140625" style="1"/>
    <col min="13" max="13" width="16.28515625" style="1" bestFit="1" customWidth="1"/>
    <col min="14" max="14" width="15.5703125" style="1" bestFit="1" customWidth="1"/>
    <col min="15" max="15" width="1.5703125" style="3" bestFit="1" customWidth="1"/>
    <col min="16" max="16" width="15.570312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16384" width="9.140625" style="1"/>
  </cols>
  <sheetData>
    <row r="1" spans="1:35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5" x14ac:dyDescent="0.25">
      <c r="B2" s="2" t="s">
        <v>2</v>
      </c>
      <c r="M2" s="2" t="s">
        <v>3</v>
      </c>
    </row>
    <row r="3" spans="1:35" x14ac:dyDescent="0.25">
      <c r="X3" s="37" t="str">
        <f>B2</f>
        <v>Poule E-A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4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87</v>
      </c>
      <c r="AI3" s="36" t="s">
        <v>5</v>
      </c>
    </row>
    <row r="4" spans="1:35" x14ac:dyDescent="0.25">
      <c r="A4" s="1">
        <v>1</v>
      </c>
      <c r="B4" s="4" t="s">
        <v>150</v>
      </c>
      <c r="C4" s="55" t="s">
        <v>135</v>
      </c>
      <c r="M4" s="1" t="str">
        <f>X4</f>
        <v>Nice</v>
      </c>
      <c r="N4" s="1" t="s">
        <v>135</v>
      </c>
      <c r="X4" s="27" t="str">
        <f>B4</f>
        <v>Nice</v>
      </c>
      <c r="Y4" s="6">
        <f>J12</f>
        <v>3</v>
      </c>
      <c r="Z4" s="6">
        <f>K14</f>
        <v>3</v>
      </c>
      <c r="AA4" s="6">
        <f>J17</f>
        <v>0</v>
      </c>
      <c r="AB4" s="6">
        <f>K19</f>
        <v>3</v>
      </c>
      <c r="AC4" s="28">
        <f>SUM(Y4:AB4)</f>
        <v>9</v>
      </c>
      <c r="AD4" s="6">
        <f>SUMIF(C12:C21,X4,F12:F21)+SUMIF(E12:E21,X4,H12:H21)</f>
        <v>8</v>
      </c>
      <c r="AE4" s="6">
        <f>SUMIF(C12:C21,X4,H12:H21)+SUMIF(E12:E21,X4,F12:F21)</f>
        <v>4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1</v>
      </c>
      <c r="AI4" s="29">
        <f>RANK(AC4,AC4:AC8,0)</f>
        <v>1</v>
      </c>
    </row>
    <row r="5" spans="1:35" x14ac:dyDescent="0.25">
      <c r="A5" s="1">
        <v>2</v>
      </c>
      <c r="B5" s="4" t="s">
        <v>129</v>
      </c>
      <c r="C5" s="55" t="s">
        <v>101</v>
      </c>
      <c r="M5" s="1" t="str">
        <f>X5</f>
        <v>Everton</v>
      </c>
      <c r="N5" s="1" t="s">
        <v>101</v>
      </c>
      <c r="X5" s="27" t="str">
        <f t="shared" ref="X5:X8" si="0">B5</f>
        <v>Everton</v>
      </c>
      <c r="Y5" s="6">
        <f>J13</f>
        <v>3</v>
      </c>
      <c r="Z5" s="6">
        <f>K15</f>
        <v>1</v>
      </c>
      <c r="AA5" s="6">
        <f>K17</f>
        <v>3</v>
      </c>
      <c r="AB5" s="6">
        <f>J20</f>
        <v>1</v>
      </c>
      <c r="AC5" s="28">
        <f t="shared" ref="AC5:AC8" si="1">SUM(Y5:AB5)</f>
        <v>8</v>
      </c>
      <c r="AD5" s="6">
        <f>SUMIF(C12:C21,X5,F12:F21)+SUMIF(E12:E21,X5,H12:H21)</f>
        <v>8</v>
      </c>
      <c r="AE5" s="6">
        <f>SUMIF(C12:C21,X5,H12:H21)+SUMIF(E12:E21,X5,F12:F21)</f>
        <v>5</v>
      </c>
      <c r="AF5" s="6">
        <f>SUMPRODUCT((C12:C21=X5)*(J12:J21=3))+SUMPRODUCT((E12:E21=X5)*(K12:K21=3))</f>
        <v>2</v>
      </c>
      <c r="AG5" s="6">
        <f>SUMPRODUCT((C12:C21=X5)*(J12:J21=1))+SUMPRODUCT((E12:E21=X5)*(K12:K21=1))</f>
        <v>2</v>
      </c>
      <c r="AH5" s="6">
        <f>SUMPRODUCT((C12:C21=X5)*(J12:J21=0))+SUMPRODUCT((E12:E21=X5)*(K12:K21=0))</f>
        <v>0</v>
      </c>
      <c r="AI5" s="29">
        <f>RANK(AC5,AC4:AC8,0)</f>
        <v>2</v>
      </c>
    </row>
    <row r="6" spans="1:35" x14ac:dyDescent="0.25">
      <c r="A6" s="1">
        <v>3</v>
      </c>
      <c r="B6" s="4" t="s">
        <v>120</v>
      </c>
      <c r="C6" s="55" t="s">
        <v>102</v>
      </c>
      <c r="M6" s="1" t="str">
        <f>X8</f>
        <v>Napoli</v>
      </c>
      <c r="N6" s="1" t="s">
        <v>104</v>
      </c>
      <c r="X6" s="27" t="str">
        <f t="shared" si="0"/>
        <v>Hamburger SV</v>
      </c>
      <c r="Y6" s="6">
        <f>J14</f>
        <v>0</v>
      </c>
      <c r="Z6" s="6">
        <f>J16</f>
        <v>3</v>
      </c>
      <c r="AA6" s="6">
        <f>K18</f>
        <v>0</v>
      </c>
      <c r="AB6" s="6">
        <f>K20</f>
        <v>1</v>
      </c>
      <c r="AC6" s="28">
        <f t="shared" si="1"/>
        <v>4</v>
      </c>
      <c r="AD6" s="6">
        <f>SUMIF(C12:C21,X6,F12:F21)+SUMIF(E12:E21,X6,H12:H21)</f>
        <v>8</v>
      </c>
      <c r="AE6" s="6">
        <f>SUMIF(C12:C21,X6,H12:H21)+SUMIF(E12:E21,X6,F12:F21)</f>
        <v>6</v>
      </c>
      <c r="AF6" s="6">
        <f>SUMPRODUCT((C12:C21=X6)*(J12:J21=3))+SUMPRODUCT((E12:E21=X6)*(K12:K21=3))</f>
        <v>1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2</v>
      </c>
      <c r="AI6" s="29">
        <f>RANK(AC6,AC4:AC8,0)</f>
        <v>4</v>
      </c>
    </row>
    <row r="7" spans="1:35" x14ac:dyDescent="0.25">
      <c r="A7" s="1">
        <v>4</v>
      </c>
      <c r="B7" s="4" t="s">
        <v>122</v>
      </c>
      <c r="C7" s="55" t="s">
        <v>102</v>
      </c>
      <c r="M7" s="1" t="str">
        <f>X28</f>
        <v>Arsenal</v>
      </c>
      <c r="N7" s="1" t="s">
        <v>101</v>
      </c>
      <c r="X7" s="27" t="str">
        <f t="shared" si="0"/>
        <v>Herta BSC</v>
      </c>
      <c r="Y7" s="6">
        <f>K13</f>
        <v>0</v>
      </c>
      <c r="Z7" s="6">
        <f>K16</f>
        <v>0</v>
      </c>
      <c r="AA7" s="6">
        <f>J19</f>
        <v>0</v>
      </c>
      <c r="AB7" s="6">
        <f>J21</f>
        <v>0</v>
      </c>
      <c r="AC7" s="28">
        <f t="shared" si="1"/>
        <v>0</v>
      </c>
      <c r="AD7" s="6">
        <f>SUMIF(C12:C21,X7,F12:F21)+SUMIF(E12:E21,X7,H12:H21)</f>
        <v>2</v>
      </c>
      <c r="AE7" s="6">
        <f>SUMIF(C12:C21,X7,H12:H21)+SUMIF(E12:E21,X7,F12:F21)</f>
        <v>13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4</v>
      </c>
      <c r="AI7" s="29">
        <f>RANK(AC7,AC4:AC8,0)</f>
        <v>5</v>
      </c>
    </row>
    <row r="8" spans="1:35" x14ac:dyDescent="0.25">
      <c r="A8" s="1">
        <v>5</v>
      </c>
      <c r="B8" s="4" t="s">
        <v>124</v>
      </c>
      <c r="C8" s="55" t="s">
        <v>104</v>
      </c>
      <c r="M8" s="1" t="str">
        <f>X30</f>
        <v>Lazio Roma</v>
      </c>
      <c r="N8" s="1" t="s">
        <v>104</v>
      </c>
      <c r="P8" s="1" t="s">
        <v>33</v>
      </c>
      <c r="X8" s="27" t="str">
        <f t="shared" si="0"/>
        <v>Napoli</v>
      </c>
      <c r="Y8" s="6">
        <f>K12</f>
        <v>0</v>
      </c>
      <c r="Z8" s="6">
        <f>J15</f>
        <v>1</v>
      </c>
      <c r="AA8" s="6">
        <f>J18</f>
        <v>3</v>
      </c>
      <c r="AB8" s="6">
        <f>K21</f>
        <v>3</v>
      </c>
      <c r="AC8" s="28">
        <f t="shared" si="1"/>
        <v>7</v>
      </c>
      <c r="AD8" s="6">
        <f>SUMIF(C12:C21,X8,F12:F21)+SUMIF(E12:E21,X8,H12:H21)</f>
        <v>6</v>
      </c>
      <c r="AE8" s="6">
        <f>SUMIF(C12:C21,X8,H12:H21)+SUMIF(E12:E21,X8,F12:F21)</f>
        <v>4</v>
      </c>
      <c r="AF8" s="6">
        <f>SUMPRODUCT((C12:C21=X8)*(J12:J21=3))+SUMPRODUCT((E12:E21=X8)*(K12:K21=3))</f>
        <v>2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1</v>
      </c>
      <c r="AI8" s="29">
        <f>RANK(AC8,AC4:AC8,0)</f>
        <v>3</v>
      </c>
    </row>
    <row r="9" spans="1:35" x14ac:dyDescent="0.25">
      <c r="D9" s="3" t="s">
        <v>33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5" x14ac:dyDescent="0.25">
      <c r="B10" s="2" t="s">
        <v>196</v>
      </c>
      <c r="M10" s="2" t="s">
        <v>194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5" x14ac:dyDescent="0.25">
      <c r="B11" s="8"/>
      <c r="C11" s="8"/>
      <c r="D11" s="9"/>
      <c r="E11" s="8"/>
      <c r="F11" s="73" t="s">
        <v>5</v>
      </c>
      <c r="G11" s="74"/>
      <c r="H11" s="74"/>
      <c r="I11" s="8"/>
      <c r="J11" s="75" t="s">
        <v>4</v>
      </c>
      <c r="K11" s="73"/>
      <c r="L11" s="7"/>
      <c r="M11" s="8"/>
      <c r="N11" s="8"/>
      <c r="O11" s="9"/>
      <c r="P11" s="8"/>
      <c r="Q11" s="73" t="s">
        <v>5</v>
      </c>
      <c r="R11" s="74"/>
      <c r="S11" s="74"/>
      <c r="T11" s="8"/>
      <c r="U11" s="75" t="s">
        <v>4</v>
      </c>
      <c r="V11" s="73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5" x14ac:dyDescent="0.25">
      <c r="B12" s="10" t="s">
        <v>6</v>
      </c>
      <c r="C12" s="11" t="str">
        <f>B4</f>
        <v>Nice</v>
      </c>
      <c r="D12" s="12" t="s">
        <v>7</v>
      </c>
      <c r="E12" s="13" t="str">
        <f>B8</f>
        <v>Napoli</v>
      </c>
      <c r="F12" s="14">
        <v>2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29</v>
      </c>
      <c r="N12" s="11" t="str">
        <f>M4</f>
        <v>Nice</v>
      </c>
      <c r="O12" s="12" t="s">
        <v>7</v>
      </c>
      <c r="P12" s="13" t="str">
        <f>M8</f>
        <v>Lazio Roma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x14ac:dyDescent="0.25">
      <c r="B13" s="16" t="s">
        <v>9</v>
      </c>
      <c r="C13" s="11" t="str">
        <f>B5</f>
        <v>Everton</v>
      </c>
      <c r="D13" s="12" t="s">
        <v>7</v>
      </c>
      <c r="E13" s="13" t="str">
        <f>B7</f>
        <v>Herta BSC</v>
      </c>
      <c r="F13" s="14">
        <v>2</v>
      </c>
      <c r="G13" s="12" t="s">
        <v>7</v>
      </c>
      <c r="H13" s="14">
        <v>0</v>
      </c>
      <c r="I13" s="12"/>
      <c r="J13" s="6">
        <f t="shared" ref="J13:J21" si="2">IF(F13="","",IF(F13&gt;H13,3,IF(F13=H13,1,0)))</f>
        <v>3</v>
      </c>
      <c r="K13" s="6">
        <f t="shared" ref="K13:K21" si="3">IF(H13="","",IF(H13&gt;F13,3,IF(H13=F13,1,0)))</f>
        <v>0</v>
      </c>
      <c r="M13" s="16" t="s">
        <v>31</v>
      </c>
      <c r="N13" s="11" t="str">
        <f>M5</f>
        <v>Everton</v>
      </c>
      <c r="O13" s="12" t="s">
        <v>7</v>
      </c>
      <c r="P13" s="13" t="str">
        <f>M7</f>
        <v>Arsenal</v>
      </c>
      <c r="Q13" s="14"/>
      <c r="R13" s="12" t="s">
        <v>7</v>
      </c>
      <c r="S13" s="14"/>
      <c r="T13" s="12"/>
      <c r="U13" s="6" t="str">
        <f t="shared" ref="U13:U17" si="4">IF(Q13="","",IF(Q13&gt;S13,3,IF(Q13=S13,1,0)))</f>
        <v/>
      </c>
      <c r="V13" s="6" t="str">
        <f t="shared" ref="V13:V17" si="5">IF(S13="","",IF(S13&gt;Q13,3,IF(S13=Q13,1,0)))</f>
        <v/>
      </c>
      <c r="X13" s="37" t="str">
        <f>M2</f>
        <v>Poule E-AA</v>
      </c>
      <c r="Y13" s="36" t="s">
        <v>80</v>
      </c>
      <c r="Z13" s="36" t="s">
        <v>81</v>
      </c>
      <c r="AA13" s="36" t="s">
        <v>82</v>
      </c>
      <c r="AB13" s="36" t="s">
        <v>88</v>
      </c>
      <c r="AC13" s="36" t="s">
        <v>4</v>
      </c>
      <c r="AD13" s="36" t="s">
        <v>83</v>
      </c>
      <c r="AE13" s="36" t="s">
        <v>84</v>
      </c>
      <c r="AF13" s="36" t="s">
        <v>85</v>
      </c>
      <c r="AG13" s="36" t="s">
        <v>86</v>
      </c>
      <c r="AH13" s="36" t="s">
        <v>87</v>
      </c>
      <c r="AI13" s="36" t="s">
        <v>5</v>
      </c>
    </row>
    <row r="14" spans="1:35" x14ac:dyDescent="0.25">
      <c r="B14" s="16" t="s">
        <v>11</v>
      </c>
      <c r="C14" s="11" t="str">
        <f>B6</f>
        <v>Hamburger SV</v>
      </c>
      <c r="D14" s="12" t="s">
        <v>7</v>
      </c>
      <c r="E14" s="13" t="str">
        <f>B4</f>
        <v>Nice</v>
      </c>
      <c r="F14" s="14">
        <v>1</v>
      </c>
      <c r="G14" s="17" t="s">
        <v>7</v>
      </c>
      <c r="H14" s="14">
        <v>2</v>
      </c>
      <c r="I14" s="12"/>
      <c r="J14" s="6">
        <f t="shared" si="2"/>
        <v>0</v>
      </c>
      <c r="K14" s="6">
        <f t="shared" si="3"/>
        <v>3</v>
      </c>
      <c r="M14" s="16" t="s">
        <v>36</v>
      </c>
      <c r="N14" s="11" t="str">
        <f>M6</f>
        <v>Napoli</v>
      </c>
      <c r="O14" s="12" t="s">
        <v>7</v>
      </c>
      <c r="P14" s="13" t="str">
        <f>M4</f>
        <v>Nice</v>
      </c>
      <c r="Q14" s="14"/>
      <c r="R14" s="17" t="s">
        <v>7</v>
      </c>
      <c r="S14" s="14"/>
      <c r="T14" s="12"/>
      <c r="U14" s="6" t="str">
        <f t="shared" si="4"/>
        <v/>
      </c>
      <c r="V14" s="6" t="str">
        <f t="shared" si="5"/>
        <v/>
      </c>
      <c r="X14" s="27" t="str">
        <f>M4</f>
        <v>Nice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</row>
    <row r="15" spans="1:35" x14ac:dyDescent="0.25">
      <c r="B15" s="16" t="s">
        <v>13</v>
      </c>
      <c r="C15" s="11" t="str">
        <f>B8</f>
        <v>Napoli</v>
      </c>
      <c r="D15" s="12" t="s">
        <v>7</v>
      </c>
      <c r="E15" s="13" t="str">
        <f>B5</f>
        <v>Everton</v>
      </c>
      <c r="F15" s="14">
        <v>1</v>
      </c>
      <c r="G15" s="12" t="s">
        <v>7</v>
      </c>
      <c r="H15" s="14">
        <v>1</v>
      </c>
      <c r="I15" s="12"/>
      <c r="J15" s="6">
        <f t="shared" si="2"/>
        <v>1</v>
      </c>
      <c r="K15" s="6">
        <f t="shared" si="3"/>
        <v>1</v>
      </c>
      <c r="M15" s="16" t="s">
        <v>38</v>
      </c>
      <c r="N15" s="11" t="str">
        <f>M8</f>
        <v>Lazio Roma</v>
      </c>
      <c r="O15" s="12" t="s">
        <v>7</v>
      </c>
      <c r="P15" s="13" t="str">
        <f>M5</f>
        <v>Everton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X15" s="27" t="str">
        <f t="shared" ref="X15:X18" si="6">M5</f>
        <v>Everton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</row>
    <row r="16" spans="1:35" x14ac:dyDescent="0.25">
      <c r="B16" s="10" t="s">
        <v>15</v>
      </c>
      <c r="C16" s="11" t="str">
        <f>B6</f>
        <v>Hamburger SV</v>
      </c>
      <c r="D16" s="12" t="s">
        <v>7</v>
      </c>
      <c r="E16" s="13" t="str">
        <f>B7</f>
        <v>Herta BSC</v>
      </c>
      <c r="F16" s="14">
        <v>5</v>
      </c>
      <c r="G16" s="12" t="s">
        <v>7</v>
      </c>
      <c r="H16" s="14">
        <v>1</v>
      </c>
      <c r="I16" s="12"/>
      <c r="J16" s="6">
        <f t="shared" si="2"/>
        <v>3</v>
      </c>
      <c r="K16" s="6">
        <f t="shared" si="3"/>
        <v>0</v>
      </c>
      <c r="M16" s="10" t="s">
        <v>40</v>
      </c>
      <c r="N16" s="11" t="str">
        <f>M6</f>
        <v>Napoli</v>
      </c>
      <c r="O16" s="12" t="s">
        <v>7</v>
      </c>
      <c r="P16" s="13" t="str">
        <f>M7</f>
        <v>Arsenal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X16" s="27" t="str">
        <f t="shared" si="6"/>
        <v>Napoli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</row>
    <row r="17" spans="1:35" x14ac:dyDescent="0.25">
      <c r="B17" s="16" t="s">
        <v>17</v>
      </c>
      <c r="C17" s="11" t="str">
        <f>B4</f>
        <v>Nice</v>
      </c>
      <c r="D17" s="12" t="s">
        <v>7</v>
      </c>
      <c r="E17" s="13" t="str">
        <f>B5</f>
        <v>Everton</v>
      </c>
      <c r="F17" s="14">
        <v>2</v>
      </c>
      <c r="G17" s="12" t="s">
        <v>7</v>
      </c>
      <c r="H17" s="14">
        <v>3</v>
      </c>
      <c r="I17" s="12"/>
      <c r="J17" s="6">
        <f t="shared" si="2"/>
        <v>0</v>
      </c>
      <c r="K17" s="6">
        <f t="shared" si="3"/>
        <v>3</v>
      </c>
      <c r="M17" s="16" t="s">
        <v>8</v>
      </c>
      <c r="N17" s="11" t="str">
        <f>M4</f>
        <v>Nice</v>
      </c>
      <c r="O17" s="12" t="s">
        <v>7</v>
      </c>
      <c r="P17" s="13" t="str">
        <f>M5</f>
        <v>Everton</v>
      </c>
      <c r="Q17" s="14"/>
      <c r="R17" s="12" t="s">
        <v>7</v>
      </c>
      <c r="S17" s="14"/>
      <c r="T17" s="12"/>
      <c r="U17" s="6" t="str">
        <f t="shared" si="4"/>
        <v/>
      </c>
      <c r="V17" s="6" t="str">
        <f t="shared" si="5"/>
        <v/>
      </c>
      <c r="X17" s="27" t="str">
        <f t="shared" si="6"/>
        <v>Arsenal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</row>
    <row r="18" spans="1:35" x14ac:dyDescent="0.25">
      <c r="B18" s="16" t="s">
        <v>21</v>
      </c>
      <c r="C18" s="11" t="str">
        <f>B8</f>
        <v>Napoli</v>
      </c>
      <c r="D18" s="12" t="s">
        <v>7</v>
      </c>
      <c r="E18" s="13" t="str">
        <f>B6</f>
        <v>Hamburger SV</v>
      </c>
      <c r="F18" s="14">
        <v>1</v>
      </c>
      <c r="G18" s="12" t="s">
        <v>7</v>
      </c>
      <c r="H18" s="14">
        <v>0</v>
      </c>
      <c r="I18" s="12"/>
      <c r="J18" s="6">
        <f t="shared" si="2"/>
        <v>3</v>
      </c>
      <c r="K18" s="6">
        <f t="shared" si="3"/>
        <v>0</v>
      </c>
      <c r="M18" s="16" t="s">
        <v>10</v>
      </c>
      <c r="N18" s="11" t="str">
        <f>M8</f>
        <v>Lazio Roma</v>
      </c>
      <c r="O18" s="12" t="s">
        <v>7</v>
      </c>
      <c r="P18" s="13" t="str">
        <f>M6</f>
        <v>Napoli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6"/>
        <v>Lazio Roma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</row>
    <row r="19" spans="1:35" x14ac:dyDescent="0.25">
      <c r="B19" s="16" t="s">
        <v>23</v>
      </c>
      <c r="C19" s="11" t="str">
        <f>B7</f>
        <v>Herta BSC</v>
      </c>
      <c r="D19" s="12" t="s">
        <v>7</v>
      </c>
      <c r="E19" s="13" t="str">
        <f>B4</f>
        <v>Nice</v>
      </c>
      <c r="F19" s="14">
        <v>0</v>
      </c>
      <c r="G19" s="12" t="s">
        <v>7</v>
      </c>
      <c r="H19" s="14">
        <v>2</v>
      </c>
      <c r="I19" s="12"/>
      <c r="J19" s="6">
        <f t="shared" si="2"/>
        <v>0</v>
      </c>
      <c r="K19" s="6">
        <f t="shared" si="3"/>
        <v>3</v>
      </c>
      <c r="M19" s="16" t="s">
        <v>12</v>
      </c>
      <c r="N19" s="11" t="str">
        <f>M7</f>
        <v>Arsenal</v>
      </c>
      <c r="O19" s="12" t="s">
        <v>7</v>
      </c>
      <c r="P19" s="13" t="str">
        <f>M4</f>
        <v>Nice</v>
      </c>
      <c r="Q19" s="14"/>
      <c r="R19" s="12" t="s">
        <v>7</v>
      </c>
      <c r="S19" s="14"/>
      <c r="T19" s="12"/>
      <c r="U19" s="6" t="str">
        <f t="shared" ref="U19:U21" si="8">IF(Q19="","",IF(Q19&gt;S19,3,IF(Q19=S19,1,0)))</f>
        <v/>
      </c>
      <c r="V19" s="6" t="str">
        <f t="shared" ref="V19:V21" si="9">IF(S19="","",IF(S19&gt;Q19,3,IF(S19=Q19,1,0)))</f>
        <v/>
      </c>
    </row>
    <row r="20" spans="1:35" x14ac:dyDescent="0.25">
      <c r="B20" s="16" t="s">
        <v>25</v>
      </c>
      <c r="C20" s="11" t="str">
        <f>B5</f>
        <v>Everton</v>
      </c>
      <c r="D20" s="12" t="s">
        <v>7</v>
      </c>
      <c r="E20" s="13" t="str">
        <f>B6</f>
        <v>Hamburger SV</v>
      </c>
      <c r="F20" s="14">
        <v>2</v>
      </c>
      <c r="G20" s="12" t="s">
        <v>7</v>
      </c>
      <c r="H20" s="14">
        <v>2</v>
      </c>
      <c r="I20" s="12"/>
      <c r="J20" s="6">
        <f t="shared" si="2"/>
        <v>1</v>
      </c>
      <c r="K20" s="6">
        <f t="shared" si="3"/>
        <v>1</v>
      </c>
      <c r="M20" s="16" t="s">
        <v>14</v>
      </c>
      <c r="N20" s="11" t="str">
        <f>M5</f>
        <v>Everton</v>
      </c>
      <c r="O20" s="12" t="s">
        <v>7</v>
      </c>
      <c r="P20" s="13" t="str">
        <f>M6</f>
        <v>Napoli</v>
      </c>
      <c r="Q20" s="14"/>
      <c r="R20" s="12" t="s">
        <v>7</v>
      </c>
      <c r="S20" s="14"/>
      <c r="T20" s="12"/>
      <c r="U20" s="6" t="str">
        <f t="shared" si="8"/>
        <v/>
      </c>
      <c r="V20" s="6" t="str">
        <f t="shared" si="9"/>
        <v/>
      </c>
    </row>
    <row r="21" spans="1:35" x14ac:dyDescent="0.25">
      <c r="B21" s="16" t="s">
        <v>27</v>
      </c>
      <c r="C21" s="11" t="str">
        <f>B7</f>
        <v>Herta BSC</v>
      </c>
      <c r="D21" s="12" t="s">
        <v>7</v>
      </c>
      <c r="E21" s="13" t="str">
        <f>B8</f>
        <v>Napoli</v>
      </c>
      <c r="F21" s="14">
        <v>1</v>
      </c>
      <c r="G21" s="12" t="s">
        <v>7</v>
      </c>
      <c r="H21" s="14">
        <v>4</v>
      </c>
      <c r="I21" s="12"/>
      <c r="J21" s="6">
        <f t="shared" si="2"/>
        <v>0</v>
      </c>
      <c r="K21" s="6">
        <f t="shared" si="3"/>
        <v>3</v>
      </c>
      <c r="M21" s="16" t="s">
        <v>16</v>
      </c>
      <c r="N21" s="11" t="str">
        <f>M7</f>
        <v>Arsenal</v>
      </c>
      <c r="O21" s="12" t="s">
        <v>7</v>
      </c>
      <c r="P21" s="13" t="str">
        <f>M8</f>
        <v>Lazio Roma</v>
      </c>
      <c r="Q21" s="14"/>
      <c r="R21" s="12" t="s">
        <v>7</v>
      </c>
      <c r="S21" s="14"/>
      <c r="T21" s="12"/>
      <c r="U21" s="6" t="str">
        <f t="shared" si="8"/>
        <v/>
      </c>
      <c r="V21" s="6" t="str">
        <f t="shared" si="9"/>
        <v/>
      </c>
    </row>
    <row r="23" spans="1:35" x14ac:dyDescent="0.25">
      <c r="E23" s="1" t="s">
        <v>33</v>
      </c>
    </row>
    <row r="24" spans="1:35" x14ac:dyDescent="0.25">
      <c r="B24" s="2" t="s">
        <v>19</v>
      </c>
      <c r="M24" s="2" t="s">
        <v>20</v>
      </c>
    </row>
    <row r="25" spans="1:35" x14ac:dyDescent="0.25">
      <c r="X25" s="37" t="str">
        <f>B24</f>
        <v>Poule E-B</v>
      </c>
      <c r="Y25" s="36" t="s">
        <v>80</v>
      </c>
      <c r="Z25" s="36" t="s">
        <v>81</v>
      </c>
      <c r="AA25" s="36" t="s">
        <v>82</v>
      </c>
      <c r="AB25" s="36" t="s">
        <v>88</v>
      </c>
      <c r="AC25" s="36" t="s">
        <v>4</v>
      </c>
      <c r="AD25" s="36" t="s">
        <v>83</v>
      </c>
      <c r="AE25" s="36" t="s">
        <v>84</v>
      </c>
      <c r="AF25" s="36" t="s">
        <v>85</v>
      </c>
      <c r="AG25" s="36" t="s">
        <v>86</v>
      </c>
      <c r="AH25" s="36" t="s">
        <v>87</v>
      </c>
      <c r="AI25" s="36" t="s">
        <v>5</v>
      </c>
    </row>
    <row r="26" spans="1:35" x14ac:dyDescent="0.25">
      <c r="A26" s="1">
        <v>1</v>
      </c>
      <c r="B26" s="4" t="s">
        <v>234</v>
      </c>
      <c r="C26" s="55" t="s">
        <v>135</v>
      </c>
      <c r="M26" s="1" t="str">
        <f>X6</f>
        <v>Hamburger SV</v>
      </c>
      <c r="N26" s="1" t="s">
        <v>102</v>
      </c>
      <c r="X26" s="27" t="str">
        <f>B26</f>
        <v>Montpillier</v>
      </c>
      <c r="Y26" s="6">
        <f>J34</f>
        <v>0</v>
      </c>
      <c r="Z26" s="6">
        <f>K36</f>
        <v>0</v>
      </c>
      <c r="AA26" s="6">
        <f>J39</f>
        <v>3</v>
      </c>
      <c r="AB26" s="6">
        <f>K41</f>
        <v>3</v>
      </c>
      <c r="AC26" s="28">
        <f>SUM(Y26:AB26)</f>
        <v>6</v>
      </c>
      <c r="AD26" s="6">
        <f>SUMIF(C34:C43,X26,F34:F43)+SUMIF(E34:E43,X26,H34:H43)</f>
        <v>5</v>
      </c>
      <c r="AE26" s="6">
        <f>SUMIF(C34:C43,X26,H34:H43)+SUMIF(E34:E43,X26,F34:F43)</f>
        <v>6</v>
      </c>
      <c r="AF26" s="6">
        <f>SUMPRODUCT((C34:C43=X26)*(J34:J43=3))+SUMPRODUCT((E34:E43=X26)*(K34:K43=3))</f>
        <v>2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2</v>
      </c>
      <c r="AI26" s="29">
        <f>RANK(AC26,AC26:AC30,0)</f>
        <v>3</v>
      </c>
    </row>
    <row r="27" spans="1:35" x14ac:dyDescent="0.25">
      <c r="A27" s="1">
        <v>2</v>
      </c>
      <c r="B27" s="4" t="s">
        <v>125</v>
      </c>
      <c r="C27" s="55" t="s">
        <v>102</v>
      </c>
      <c r="D27" s="3" t="s">
        <v>33</v>
      </c>
      <c r="M27" s="1" t="str">
        <f>X7</f>
        <v>Herta BSC</v>
      </c>
      <c r="N27" s="1" t="s">
        <v>102</v>
      </c>
      <c r="X27" s="27" t="str">
        <f t="shared" ref="X27:X30" si="10">B27</f>
        <v>Schalke 04</v>
      </c>
      <c r="Y27" s="6">
        <f>J35</f>
        <v>0</v>
      </c>
      <c r="Z27" s="6">
        <f>K37</f>
        <v>1</v>
      </c>
      <c r="AA27" s="6">
        <f>K39</f>
        <v>0</v>
      </c>
      <c r="AB27" s="6">
        <f>J42</f>
        <v>0</v>
      </c>
      <c r="AC27" s="28">
        <f t="shared" ref="AC27:AC30" si="11">SUM(Y27:AB27)</f>
        <v>1</v>
      </c>
      <c r="AD27" s="6">
        <f>SUMIF(C34:C43,X27,F34:F43)+SUMIF(E34:E43,X27,H34:H43)</f>
        <v>4</v>
      </c>
      <c r="AE27" s="6">
        <f>SUMIF(C34:C43,X27,H34:H43)+SUMIF(E34:E43,X27,F34:F43)</f>
        <v>8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3</v>
      </c>
      <c r="AI27" s="29">
        <f>RANK(AC27,AC26:AC30,0)</f>
        <v>5</v>
      </c>
    </row>
    <row r="28" spans="1:35" x14ac:dyDescent="0.25">
      <c r="A28" s="1">
        <v>3</v>
      </c>
      <c r="B28" s="4" t="s">
        <v>145</v>
      </c>
      <c r="C28" s="55" t="s">
        <v>101</v>
      </c>
      <c r="M28" s="1" t="str">
        <f>X26</f>
        <v>Montpillier</v>
      </c>
      <c r="N28" s="1" t="s">
        <v>135</v>
      </c>
      <c r="X28" s="27" t="str">
        <f t="shared" si="10"/>
        <v>Arsenal</v>
      </c>
      <c r="Y28" s="6">
        <f>J36</f>
        <v>3</v>
      </c>
      <c r="Z28" s="6">
        <f>J38</f>
        <v>3</v>
      </c>
      <c r="AA28" s="6">
        <f>K40</f>
        <v>3</v>
      </c>
      <c r="AB28" s="6">
        <f>K42</f>
        <v>3</v>
      </c>
      <c r="AC28" s="28">
        <f t="shared" si="11"/>
        <v>12</v>
      </c>
      <c r="AD28" s="6">
        <f>SUMIF(C34:C43,X28,F34:F43)+SUMIF(E34:E43,X28,H34:H43)</f>
        <v>15</v>
      </c>
      <c r="AE28" s="6">
        <f>SUMIF(C34:C43,X28,H34:H43)+SUMIF(E34:E43,X28,F34:F43)</f>
        <v>4</v>
      </c>
      <c r="AF28" s="6">
        <f>SUMPRODUCT((C34:C43=X28)*(J34:J43=3))+SUMPRODUCT((E34:E43=X28)*(K34:K43=3))</f>
        <v>4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0</v>
      </c>
      <c r="AI28" s="29">
        <f>RANK(AC28,AC26:AC30,0)</f>
        <v>1</v>
      </c>
    </row>
    <row r="29" spans="1:35" x14ac:dyDescent="0.25">
      <c r="A29" s="1">
        <v>4</v>
      </c>
      <c r="B29" s="4" t="s">
        <v>127</v>
      </c>
      <c r="C29" s="55" t="s">
        <v>102</v>
      </c>
      <c r="M29" s="1" t="str">
        <f>X48</f>
        <v>NAC</v>
      </c>
      <c r="N29" s="1" t="s">
        <v>99</v>
      </c>
      <c r="X29" s="27" t="str">
        <f t="shared" si="10"/>
        <v>RB Leipzig</v>
      </c>
      <c r="Y29" s="6">
        <f>K35</f>
        <v>3</v>
      </c>
      <c r="Z29" s="6">
        <f>K38</f>
        <v>0</v>
      </c>
      <c r="AA29" s="6">
        <f>J41</f>
        <v>0</v>
      </c>
      <c r="AB29" s="6">
        <f>J43</f>
        <v>0</v>
      </c>
      <c r="AC29" s="28">
        <f t="shared" si="11"/>
        <v>3</v>
      </c>
      <c r="AD29" s="6">
        <f>SUMIF(C34:C43,X29,F34:F43)+SUMIF(E34:E43,X29,H34:H43)</f>
        <v>1</v>
      </c>
      <c r="AE29" s="6">
        <f>SUMIF(C34:C43,X29,H34:H43)+SUMIF(E34:E43,X29,F34:F43)</f>
        <v>5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3</v>
      </c>
      <c r="AI29" s="29">
        <f>RANK(AC29,AC26:AC30,0)</f>
        <v>4</v>
      </c>
    </row>
    <row r="30" spans="1:35" x14ac:dyDescent="0.25">
      <c r="A30" s="1">
        <v>5</v>
      </c>
      <c r="B30" s="4" t="s">
        <v>126</v>
      </c>
      <c r="C30" s="55" t="s">
        <v>104</v>
      </c>
      <c r="M30" s="1" t="str">
        <f>X52</f>
        <v>AC Milan</v>
      </c>
      <c r="N30" s="1" t="s">
        <v>104</v>
      </c>
      <c r="X30" s="27" t="str">
        <f t="shared" si="10"/>
        <v>Lazio Roma</v>
      </c>
      <c r="Y30" s="6">
        <f>K34</f>
        <v>3</v>
      </c>
      <c r="Z30" s="6">
        <f>J37</f>
        <v>1</v>
      </c>
      <c r="AA30" s="6">
        <f>J40</f>
        <v>0</v>
      </c>
      <c r="AB30" s="6">
        <f>K43</f>
        <v>3</v>
      </c>
      <c r="AC30" s="28">
        <f t="shared" si="11"/>
        <v>7</v>
      </c>
      <c r="AD30" s="6">
        <f>SUMIF(C34:C43,X30,F34:F43)+SUMIF(E34:E43,X30,H34:H43)</f>
        <v>5</v>
      </c>
      <c r="AE30" s="6">
        <f>SUMIF(C34:C43,X30,H34:H43)+SUMIF(E34:E43,X30,F34:F43)</f>
        <v>7</v>
      </c>
      <c r="AF30" s="6">
        <f>SUMPRODUCT((C34:C43=X30)*(J34:J43=3))+SUMPRODUCT((E34:E43=X30)*(K34:K43=3))</f>
        <v>2</v>
      </c>
      <c r="AG30" s="6">
        <f>SUMPRODUCT((C34:C43=X30)*(J34:J43=1))+SUMPRODUCT((E34:E43=X30)*(K34:K43=1))</f>
        <v>1</v>
      </c>
      <c r="AH30" s="6">
        <f>SUMPRODUCT((C34:C43=X30)*(J34:J43=0))+SUMPRODUCT((E34:E43=X30)*(K34:K43=0))</f>
        <v>1</v>
      </c>
      <c r="AI30" s="29">
        <f>RANK(AC30,AC26:AC30,0)</f>
        <v>2</v>
      </c>
    </row>
    <row r="31" spans="1:35" x14ac:dyDescent="0.25"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5" x14ac:dyDescent="0.25">
      <c r="B32" s="2" t="s">
        <v>196</v>
      </c>
      <c r="M32" s="2" t="s">
        <v>211</v>
      </c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5" x14ac:dyDescent="0.25">
      <c r="B33" s="8"/>
      <c r="C33" s="8"/>
      <c r="D33" s="9"/>
      <c r="E33" s="8"/>
      <c r="F33" s="73" t="s">
        <v>5</v>
      </c>
      <c r="G33" s="74"/>
      <c r="H33" s="74"/>
      <c r="I33" s="8"/>
      <c r="J33" s="75" t="s">
        <v>4</v>
      </c>
      <c r="K33" s="73"/>
      <c r="L33" s="7"/>
      <c r="M33" s="8"/>
      <c r="N33" s="8"/>
      <c r="O33" s="9"/>
      <c r="P33" s="8"/>
      <c r="Q33" s="73" t="s">
        <v>5</v>
      </c>
      <c r="R33" s="74"/>
      <c r="S33" s="74"/>
      <c r="T33" s="8"/>
      <c r="U33" s="75" t="s">
        <v>4</v>
      </c>
      <c r="V33" s="73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5" x14ac:dyDescent="0.25">
      <c r="B34" s="10" t="s">
        <v>29</v>
      </c>
      <c r="C34" s="11" t="str">
        <f>B26</f>
        <v>Montpillier</v>
      </c>
      <c r="D34" s="12" t="s">
        <v>7</v>
      </c>
      <c r="E34" s="13" t="str">
        <f>B30</f>
        <v>Lazio Roma</v>
      </c>
      <c r="F34" s="14">
        <v>0</v>
      </c>
      <c r="G34" s="12" t="s">
        <v>7</v>
      </c>
      <c r="H34" s="14">
        <v>1</v>
      </c>
      <c r="I34" s="12"/>
      <c r="J34" s="6">
        <f>IF(F34="","",IF(F34&gt;H34,3,IF(F34=H34,1,0)))</f>
        <v>0</v>
      </c>
      <c r="K34" s="6">
        <f>IF(H34="","",IF(H34&gt;F34,3,IF(H34=F34,1,0)))</f>
        <v>3</v>
      </c>
      <c r="M34" s="10" t="s">
        <v>6</v>
      </c>
      <c r="N34" s="11" t="str">
        <f>M26</f>
        <v>Hamburger SV</v>
      </c>
      <c r="O34" s="12" t="s">
        <v>7</v>
      </c>
      <c r="P34" s="13" t="str">
        <f>M30</f>
        <v>AC Milan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5" x14ac:dyDescent="0.25">
      <c r="B35" s="16" t="s">
        <v>31</v>
      </c>
      <c r="C35" s="11" t="str">
        <f>B27</f>
        <v>Schalke 04</v>
      </c>
      <c r="D35" s="12" t="s">
        <v>7</v>
      </c>
      <c r="E35" s="13" t="str">
        <f>B29</f>
        <v>RB Leipzig</v>
      </c>
      <c r="F35" s="14">
        <v>0</v>
      </c>
      <c r="G35" s="12" t="s">
        <v>7</v>
      </c>
      <c r="H35" s="14">
        <v>1</v>
      </c>
      <c r="I35" s="12"/>
      <c r="J35" s="6">
        <f t="shared" ref="J35:J43" si="12">IF(F35="","",IF(F35&gt;H35,3,IF(F35=H35,1,0)))</f>
        <v>0</v>
      </c>
      <c r="K35" s="6">
        <f t="shared" ref="K35:K43" si="13">IF(H35="","",IF(H35&gt;F35,3,IF(H35=F35,1,0)))</f>
        <v>3</v>
      </c>
      <c r="M35" s="16" t="s">
        <v>9</v>
      </c>
      <c r="N35" s="11" t="str">
        <f>M27</f>
        <v>Herta BSC</v>
      </c>
      <c r="O35" s="12" t="s">
        <v>7</v>
      </c>
      <c r="P35" s="13" t="str">
        <f>M29</f>
        <v>NAC</v>
      </c>
      <c r="Q35" s="14"/>
      <c r="R35" s="12" t="s">
        <v>7</v>
      </c>
      <c r="S35" s="14"/>
      <c r="T35" s="12"/>
      <c r="U35" s="6" t="str">
        <f t="shared" ref="U35:U39" si="14">IF(Q35="","",IF(Q35&gt;S35,3,IF(Q35=S35,1,0)))</f>
        <v/>
      </c>
      <c r="V35" s="6" t="str">
        <f t="shared" ref="V35:V39" si="15">IF(S35="","",IF(S35&gt;Q35,3,IF(S35=Q35,1,0)))</f>
        <v/>
      </c>
      <c r="X35" s="37" t="str">
        <f>M24</f>
        <v>Poule E-BB</v>
      </c>
      <c r="Y35" s="36" t="s">
        <v>80</v>
      </c>
      <c r="Z35" s="36" t="s">
        <v>81</v>
      </c>
      <c r="AA35" s="36" t="s">
        <v>82</v>
      </c>
      <c r="AB35" s="36" t="s">
        <v>88</v>
      </c>
      <c r="AC35" s="36" t="s">
        <v>4</v>
      </c>
      <c r="AD35" s="36" t="s">
        <v>83</v>
      </c>
      <c r="AE35" s="36" t="s">
        <v>84</v>
      </c>
      <c r="AF35" s="36" t="s">
        <v>85</v>
      </c>
      <c r="AG35" s="36" t="s">
        <v>86</v>
      </c>
      <c r="AH35" s="36" t="s">
        <v>87</v>
      </c>
      <c r="AI35" s="36" t="s">
        <v>5</v>
      </c>
    </row>
    <row r="36" spans="1:35" x14ac:dyDescent="0.25">
      <c r="B36" s="16" t="s">
        <v>36</v>
      </c>
      <c r="C36" s="11" t="str">
        <f>B28</f>
        <v>Arsenal</v>
      </c>
      <c r="D36" s="12" t="s">
        <v>7</v>
      </c>
      <c r="E36" s="13" t="str">
        <f>B26</f>
        <v>Montpillier</v>
      </c>
      <c r="F36" s="14">
        <v>5</v>
      </c>
      <c r="G36" s="17" t="s">
        <v>7</v>
      </c>
      <c r="H36" s="14">
        <v>1</v>
      </c>
      <c r="I36" s="12"/>
      <c r="J36" s="6">
        <f t="shared" si="12"/>
        <v>3</v>
      </c>
      <c r="K36" s="6">
        <f t="shared" si="13"/>
        <v>0</v>
      </c>
      <c r="M36" s="16" t="s">
        <v>11</v>
      </c>
      <c r="N36" s="11" t="str">
        <f>M28</f>
        <v>Montpillier</v>
      </c>
      <c r="O36" s="12" t="s">
        <v>7</v>
      </c>
      <c r="P36" s="13" t="str">
        <f>M26</f>
        <v>Hamburger SV</v>
      </c>
      <c r="Q36" s="14"/>
      <c r="R36" s="17" t="s">
        <v>7</v>
      </c>
      <c r="S36" s="14"/>
      <c r="T36" s="12"/>
      <c r="U36" s="6" t="str">
        <f t="shared" si="14"/>
        <v/>
      </c>
      <c r="V36" s="6" t="str">
        <f t="shared" si="15"/>
        <v/>
      </c>
      <c r="X36" s="27" t="str">
        <f>M26</f>
        <v>Hamburger SV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</row>
    <row r="37" spans="1:35" x14ac:dyDescent="0.25">
      <c r="B37" s="16" t="s">
        <v>38</v>
      </c>
      <c r="C37" s="11" t="str">
        <f>B30</f>
        <v>Lazio Roma</v>
      </c>
      <c r="D37" s="12" t="s">
        <v>7</v>
      </c>
      <c r="E37" s="13" t="str">
        <f>B27</f>
        <v>Schalke 04</v>
      </c>
      <c r="F37" s="14">
        <v>2</v>
      </c>
      <c r="G37" s="12" t="s">
        <v>7</v>
      </c>
      <c r="H37" s="14">
        <v>2</v>
      </c>
      <c r="I37" s="12"/>
      <c r="J37" s="6">
        <f t="shared" si="12"/>
        <v>1</v>
      </c>
      <c r="K37" s="6">
        <f t="shared" si="13"/>
        <v>1</v>
      </c>
      <c r="M37" s="16" t="s">
        <v>13</v>
      </c>
      <c r="N37" s="11" t="str">
        <f>M30</f>
        <v>AC Milan</v>
      </c>
      <c r="O37" s="12" t="s">
        <v>7</v>
      </c>
      <c r="P37" s="13" t="str">
        <f>M27</f>
        <v>Herta BSC</v>
      </c>
      <c r="Q37" s="14"/>
      <c r="R37" s="12" t="s">
        <v>7</v>
      </c>
      <c r="S37" s="14"/>
      <c r="T37" s="12"/>
      <c r="U37" s="6" t="str">
        <f t="shared" si="14"/>
        <v/>
      </c>
      <c r="V37" s="6" t="str">
        <f t="shared" si="15"/>
        <v/>
      </c>
      <c r="X37" s="27" t="str">
        <f t="shared" ref="X37:X40" si="16">M27</f>
        <v>Herta BSC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7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</row>
    <row r="38" spans="1:35" x14ac:dyDescent="0.25">
      <c r="B38" s="10" t="s">
        <v>40</v>
      </c>
      <c r="C38" s="11" t="str">
        <f>B28</f>
        <v>Arsenal</v>
      </c>
      <c r="D38" s="12" t="s">
        <v>7</v>
      </c>
      <c r="E38" s="13" t="str">
        <f>B29</f>
        <v>RB Leipzig</v>
      </c>
      <c r="F38" s="14">
        <v>2</v>
      </c>
      <c r="G38" s="12" t="s">
        <v>7</v>
      </c>
      <c r="H38" s="14">
        <v>0</v>
      </c>
      <c r="I38" s="12"/>
      <c r="J38" s="6">
        <f t="shared" si="12"/>
        <v>3</v>
      </c>
      <c r="K38" s="6">
        <f t="shared" si="13"/>
        <v>0</v>
      </c>
      <c r="M38" s="10" t="s">
        <v>15</v>
      </c>
      <c r="N38" s="11" t="str">
        <f>M28</f>
        <v>Montpillier</v>
      </c>
      <c r="O38" s="12" t="s">
        <v>7</v>
      </c>
      <c r="P38" s="13" t="str">
        <f>M29</f>
        <v>NAC</v>
      </c>
      <c r="Q38" s="14"/>
      <c r="R38" s="12" t="s">
        <v>7</v>
      </c>
      <c r="S38" s="14"/>
      <c r="T38" s="12"/>
      <c r="U38" s="6" t="str">
        <f t="shared" si="14"/>
        <v/>
      </c>
      <c r="V38" s="6" t="str">
        <f t="shared" si="15"/>
        <v/>
      </c>
      <c r="X38" s="27" t="str">
        <f t="shared" si="16"/>
        <v>Montpillier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7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</row>
    <row r="39" spans="1:35" x14ac:dyDescent="0.25">
      <c r="B39" s="16" t="s">
        <v>8</v>
      </c>
      <c r="C39" s="11" t="str">
        <f>B26</f>
        <v>Montpillier</v>
      </c>
      <c r="D39" s="12" t="s">
        <v>7</v>
      </c>
      <c r="E39" s="13" t="str">
        <f>B27</f>
        <v>Schalke 04</v>
      </c>
      <c r="F39" s="14">
        <v>2</v>
      </c>
      <c r="G39" s="12" t="s">
        <v>7</v>
      </c>
      <c r="H39" s="14">
        <v>0</v>
      </c>
      <c r="I39" s="12"/>
      <c r="J39" s="6">
        <f t="shared" si="12"/>
        <v>3</v>
      </c>
      <c r="K39" s="6">
        <f t="shared" si="13"/>
        <v>0</v>
      </c>
      <c r="M39" s="16" t="s">
        <v>17</v>
      </c>
      <c r="N39" s="11" t="str">
        <f>M26</f>
        <v>Hamburger SV</v>
      </c>
      <c r="O39" s="12" t="s">
        <v>7</v>
      </c>
      <c r="P39" s="13" t="str">
        <f>M27</f>
        <v>Herta BSC</v>
      </c>
      <c r="Q39" s="14"/>
      <c r="R39" s="12" t="s">
        <v>7</v>
      </c>
      <c r="S39" s="14"/>
      <c r="T39" s="12"/>
      <c r="U39" s="6" t="str">
        <f t="shared" si="14"/>
        <v/>
      </c>
      <c r="V39" s="6" t="str">
        <f t="shared" si="15"/>
        <v/>
      </c>
      <c r="X39" s="27" t="str">
        <f t="shared" si="16"/>
        <v>NAC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7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</row>
    <row r="40" spans="1:35" x14ac:dyDescent="0.25">
      <c r="B40" s="16" t="s">
        <v>10</v>
      </c>
      <c r="C40" s="11" t="str">
        <f>B30</f>
        <v>Lazio Roma</v>
      </c>
      <c r="D40" s="12" t="s">
        <v>7</v>
      </c>
      <c r="E40" s="13" t="str">
        <f>B28</f>
        <v>Arsenal</v>
      </c>
      <c r="F40" s="14">
        <v>1</v>
      </c>
      <c r="G40" s="12" t="s">
        <v>7</v>
      </c>
      <c r="H40" s="14">
        <v>5</v>
      </c>
      <c r="I40" s="12"/>
      <c r="J40" s="6">
        <f t="shared" si="12"/>
        <v>0</v>
      </c>
      <c r="K40" s="6">
        <f t="shared" si="13"/>
        <v>3</v>
      </c>
      <c r="M40" s="16" t="s">
        <v>21</v>
      </c>
      <c r="N40" s="11" t="str">
        <f>M30</f>
        <v>AC Milan</v>
      </c>
      <c r="O40" s="12" t="s">
        <v>7</v>
      </c>
      <c r="P40" s="13" t="str">
        <f>M28</f>
        <v>Montpillier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6"/>
        <v>AC Milan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7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</row>
    <row r="41" spans="1:35" x14ac:dyDescent="0.25">
      <c r="B41" s="16" t="s">
        <v>12</v>
      </c>
      <c r="C41" s="11" t="str">
        <f>B29</f>
        <v>RB Leipzig</v>
      </c>
      <c r="D41" s="12" t="s">
        <v>7</v>
      </c>
      <c r="E41" s="13" t="str">
        <f>B26</f>
        <v>Montpillier</v>
      </c>
      <c r="F41" s="14">
        <v>0</v>
      </c>
      <c r="G41" s="12" t="s">
        <v>7</v>
      </c>
      <c r="H41" s="14">
        <v>2</v>
      </c>
      <c r="I41" s="12"/>
      <c r="J41" s="6">
        <f t="shared" si="12"/>
        <v>0</v>
      </c>
      <c r="K41" s="6">
        <f t="shared" si="13"/>
        <v>3</v>
      </c>
      <c r="M41" s="16" t="s">
        <v>23</v>
      </c>
      <c r="N41" s="11" t="str">
        <f>M29</f>
        <v>NAC</v>
      </c>
      <c r="O41" s="12" t="s">
        <v>7</v>
      </c>
      <c r="P41" s="13" t="str">
        <f>M26</f>
        <v>Hamburger SV</v>
      </c>
      <c r="Q41" s="14"/>
      <c r="R41" s="12" t="s">
        <v>7</v>
      </c>
      <c r="S41" s="14"/>
      <c r="T41" s="12"/>
      <c r="U41" s="6" t="str">
        <f t="shared" ref="U41:U43" si="18">IF(Q41="","",IF(Q41&gt;S41,3,IF(Q41=S41,1,0)))</f>
        <v/>
      </c>
      <c r="V41" s="6" t="str">
        <f t="shared" ref="V41:V43" si="19">IF(S41="","",IF(S41&gt;Q41,3,IF(S41=Q41,1,0)))</f>
        <v/>
      </c>
    </row>
    <row r="42" spans="1:35" x14ac:dyDescent="0.25">
      <c r="B42" s="16" t="s">
        <v>14</v>
      </c>
      <c r="C42" s="11" t="str">
        <f>B27</f>
        <v>Schalke 04</v>
      </c>
      <c r="D42" s="12" t="s">
        <v>7</v>
      </c>
      <c r="E42" s="13" t="str">
        <f>B28</f>
        <v>Arsenal</v>
      </c>
      <c r="F42" s="14">
        <v>2</v>
      </c>
      <c r="G42" s="12" t="s">
        <v>7</v>
      </c>
      <c r="H42" s="14">
        <v>3</v>
      </c>
      <c r="I42" s="12"/>
      <c r="J42" s="6">
        <f t="shared" si="12"/>
        <v>0</v>
      </c>
      <c r="K42" s="6">
        <f t="shared" si="13"/>
        <v>3</v>
      </c>
      <c r="M42" s="16" t="s">
        <v>25</v>
      </c>
      <c r="N42" s="11" t="str">
        <f>M27</f>
        <v>Herta BSC</v>
      </c>
      <c r="O42" s="12" t="s">
        <v>7</v>
      </c>
      <c r="P42" s="13" t="str">
        <f>M28</f>
        <v>Montpillier</v>
      </c>
      <c r="Q42" s="14"/>
      <c r="R42" s="12" t="s">
        <v>7</v>
      </c>
      <c r="S42" s="14"/>
      <c r="T42" s="12"/>
      <c r="U42" s="6" t="str">
        <f t="shared" si="18"/>
        <v/>
      </c>
      <c r="V42" s="6" t="str">
        <f t="shared" si="19"/>
        <v/>
      </c>
    </row>
    <row r="43" spans="1:35" x14ac:dyDescent="0.25">
      <c r="B43" s="16" t="s">
        <v>16</v>
      </c>
      <c r="C43" s="11" t="str">
        <f>B29</f>
        <v>RB Leipzig</v>
      </c>
      <c r="D43" s="12" t="s">
        <v>7</v>
      </c>
      <c r="E43" s="13" t="str">
        <f>B30</f>
        <v>Lazio Roma</v>
      </c>
      <c r="F43" s="14">
        <v>0</v>
      </c>
      <c r="G43" s="12" t="s">
        <v>7</v>
      </c>
      <c r="H43" s="14">
        <v>1</v>
      </c>
      <c r="I43" s="12"/>
      <c r="J43" s="6">
        <f t="shared" si="12"/>
        <v>0</v>
      </c>
      <c r="K43" s="6">
        <f t="shared" si="13"/>
        <v>3</v>
      </c>
      <c r="M43" s="16" t="s">
        <v>27</v>
      </c>
      <c r="N43" s="11" t="str">
        <f>M29</f>
        <v>NAC</v>
      </c>
      <c r="O43" s="12" t="s">
        <v>7</v>
      </c>
      <c r="P43" s="13" t="str">
        <f>M30</f>
        <v>AC Milan</v>
      </c>
      <c r="Q43" s="14"/>
      <c r="R43" s="12" t="s">
        <v>7</v>
      </c>
      <c r="S43" s="14"/>
      <c r="T43" s="12"/>
      <c r="U43" s="6" t="str">
        <f t="shared" si="18"/>
        <v/>
      </c>
      <c r="V43" s="6" t="str">
        <f t="shared" si="19"/>
        <v/>
      </c>
    </row>
    <row r="44" spans="1:35" x14ac:dyDescent="0.25">
      <c r="C44" s="18"/>
      <c r="E44" s="19"/>
    </row>
    <row r="46" spans="1:35" x14ac:dyDescent="0.25">
      <c r="B46" s="2" t="s">
        <v>34</v>
      </c>
      <c r="M46" s="2" t="s">
        <v>35</v>
      </c>
    </row>
    <row r="47" spans="1:35" x14ac:dyDescent="0.25">
      <c r="X47" s="37" t="str">
        <f>B46</f>
        <v>Poule E-C</v>
      </c>
      <c r="Y47" s="36" t="s">
        <v>80</v>
      </c>
      <c r="Z47" s="36" t="s">
        <v>81</v>
      </c>
      <c r="AA47" s="36" t="s">
        <v>82</v>
      </c>
      <c r="AB47" s="36" t="s">
        <v>88</v>
      </c>
      <c r="AC47" s="36" t="s">
        <v>4</v>
      </c>
      <c r="AD47" s="36" t="s">
        <v>83</v>
      </c>
      <c r="AE47" s="36" t="s">
        <v>84</v>
      </c>
      <c r="AF47" s="36" t="s">
        <v>85</v>
      </c>
      <c r="AG47" s="36" t="s">
        <v>86</v>
      </c>
      <c r="AH47" s="36" t="s">
        <v>87</v>
      </c>
      <c r="AI47" s="36" t="s">
        <v>5</v>
      </c>
    </row>
    <row r="48" spans="1:35" x14ac:dyDescent="0.25">
      <c r="A48" s="1">
        <v>1</v>
      </c>
      <c r="B48" s="4" t="s">
        <v>133</v>
      </c>
      <c r="C48" s="55" t="s">
        <v>99</v>
      </c>
      <c r="M48" s="1" t="str">
        <f>X29</f>
        <v>RB Leipzig</v>
      </c>
      <c r="N48" s="1" t="s">
        <v>102</v>
      </c>
      <c r="X48" s="27" t="str">
        <f>B48</f>
        <v>NAC</v>
      </c>
      <c r="Y48" s="6">
        <f>J56</f>
        <v>3</v>
      </c>
      <c r="Z48" s="6">
        <f>K58</f>
        <v>3</v>
      </c>
      <c r="AA48" s="6">
        <f>J61</f>
        <v>3</v>
      </c>
      <c r="AB48" s="6">
        <f>K63</f>
        <v>3</v>
      </c>
      <c r="AC48" s="28">
        <f>SUM(Y48:AB48)</f>
        <v>12</v>
      </c>
      <c r="AD48" s="6">
        <f>SUMIF(C56:C65,X48,F56:F65)+SUMIF(E56:E65,X48,H56:H65)</f>
        <v>19</v>
      </c>
      <c r="AE48" s="6">
        <f>SUMIF(C56:C65,X48,H56:H65)+SUMIF(E56:E65,X48,F56:F65)</f>
        <v>3</v>
      </c>
      <c r="AF48" s="6">
        <f>SUMPRODUCT((C56:C65=X48)*(J56:J65=3))+SUMPRODUCT((E56:E65=X48)*(K56:K65=3))</f>
        <v>4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0</v>
      </c>
      <c r="AI48" s="29">
        <v>1</v>
      </c>
    </row>
    <row r="49" spans="1:35" x14ac:dyDescent="0.25">
      <c r="A49" s="1">
        <v>2</v>
      </c>
      <c r="B49" s="4" t="s">
        <v>147</v>
      </c>
      <c r="C49" s="55" t="s">
        <v>101</v>
      </c>
      <c r="M49" s="1" t="str">
        <f>X27</f>
        <v>Schalke 04</v>
      </c>
      <c r="N49" s="1" t="s">
        <v>102</v>
      </c>
      <c r="X49" s="27" t="str">
        <f t="shared" ref="X49:X52" si="20">B49</f>
        <v>Newcastle</v>
      </c>
      <c r="Y49" s="6">
        <f>J57</f>
        <v>3</v>
      </c>
      <c r="Z49" s="6">
        <f>K59</f>
        <v>0</v>
      </c>
      <c r="AA49" s="6">
        <f>K61</f>
        <v>0</v>
      </c>
      <c r="AB49" s="6">
        <f>J64</f>
        <v>0</v>
      </c>
      <c r="AC49" s="28">
        <f t="shared" ref="AC49:AC52" si="21">SUM(Y49:AB49)</f>
        <v>3</v>
      </c>
      <c r="AD49" s="6">
        <f>SUMIF(C56:C65,X49,F56:F65)+SUMIF(E56:E65,X49,H56:H65)</f>
        <v>3</v>
      </c>
      <c r="AE49" s="6">
        <f>SUMIF(C56:C65,X49,H56:H65)+SUMIF(E56:E65,X49,F56:F65)</f>
        <v>11</v>
      </c>
      <c r="AF49" s="6">
        <f>SUMPRODUCT((C56:C65=X49)*(J56:J65=3))+SUMPRODUCT((E56:E65=X49)*(K56:K65=3))</f>
        <v>1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3</v>
      </c>
      <c r="AI49" s="29">
        <f>RANK(AC49,AC48:AC52,0)</f>
        <v>4</v>
      </c>
    </row>
    <row r="50" spans="1:35" x14ac:dyDescent="0.25">
      <c r="A50" s="1">
        <v>3</v>
      </c>
      <c r="B50" s="4" t="s">
        <v>134</v>
      </c>
      <c r="C50" s="55" t="s">
        <v>99</v>
      </c>
      <c r="M50" s="1" t="str">
        <f>X50</f>
        <v>Heracles</v>
      </c>
      <c r="N50" s="1" t="s">
        <v>99</v>
      </c>
      <c r="X50" s="27" t="str">
        <f t="shared" si="20"/>
        <v>Heracles</v>
      </c>
      <c r="Y50" s="6">
        <f>J58</f>
        <v>0</v>
      </c>
      <c r="Z50" s="6">
        <f>J60</f>
        <v>1</v>
      </c>
      <c r="AA50" s="6">
        <f>K62</f>
        <v>0</v>
      </c>
      <c r="AB50" s="6">
        <f>K64</f>
        <v>3</v>
      </c>
      <c r="AC50" s="28">
        <f t="shared" si="21"/>
        <v>4</v>
      </c>
      <c r="AD50" s="6">
        <f>SUMIF(C56:C65,X50,F56:F65)+SUMIF(E56:E65,X50,H56:H65)</f>
        <v>4</v>
      </c>
      <c r="AE50" s="6">
        <f>SUMIF(C56:C65,X50,H56:H65)+SUMIF(E56:E65,X50,F56:F65)</f>
        <v>10</v>
      </c>
      <c r="AF50" s="6">
        <f>SUMPRODUCT((C56:C65=X50)*(J56:J65=3))+SUMPRODUCT((E56:E65=X50)*(K56:K65=3))</f>
        <v>1</v>
      </c>
      <c r="AG50" s="6">
        <f>SUMPRODUCT((C56:C65=X50)*(J56:J65=1))+SUMPRODUCT((E56:E65=X50)*(K56:K65=1))</f>
        <v>1</v>
      </c>
      <c r="AH50" s="6">
        <f>SUMPRODUCT((C56:C65=X50)*(J56:J65=0))+SUMPRODUCT((E56:E65=X50)*(K56:K65=0))</f>
        <v>2</v>
      </c>
      <c r="AI50" s="29">
        <v>3</v>
      </c>
    </row>
    <row r="51" spans="1:35" x14ac:dyDescent="0.25">
      <c r="A51" s="1">
        <v>4</v>
      </c>
      <c r="B51" s="4" t="s">
        <v>235</v>
      </c>
      <c r="C51" s="55" t="s">
        <v>102</v>
      </c>
      <c r="M51" s="1" t="str">
        <f>X74</f>
        <v>Verona</v>
      </c>
      <c r="N51" s="1" t="s">
        <v>104</v>
      </c>
      <c r="X51" s="27" t="str">
        <f t="shared" si="20"/>
        <v>Hannover</v>
      </c>
      <c r="Y51" s="6">
        <f>K57</f>
        <v>0</v>
      </c>
      <c r="Z51" s="6">
        <f>K60</f>
        <v>1</v>
      </c>
      <c r="AA51" s="6">
        <f>J63</f>
        <v>0</v>
      </c>
      <c r="AB51" s="6">
        <f>J65</f>
        <v>0</v>
      </c>
      <c r="AC51" s="28">
        <f t="shared" si="21"/>
        <v>1</v>
      </c>
      <c r="AD51" s="6">
        <f>SUMIF(C56:C65,X51,F56:F65)+SUMIF(E56:E65,X51,H56:H65)</f>
        <v>3</v>
      </c>
      <c r="AE51" s="6">
        <f>SUMIF(C56:C65,X51,H56:H65)+SUMIF(E56:E65,X51,F56:F65)</f>
        <v>13</v>
      </c>
      <c r="AF51" s="6">
        <f>SUMPRODUCT((C56:C65=X51)*(J56:J65=3))+SUMPRODUCT((E56:E65=X51)*(K56:K65=3))</f>
        <v>0</v>
      </c>
      <c r="AG51" s="6">
        <f>SUMPRODUCT((C56:C65=X51)*(J56:J65=1))+SUMPRODUCT((E56:E65=X51)*(K56:K65=1))</f>
        <v>1</v>
      </c>
      <c r="AH51" s="6">
        <f>SUMPRODUCT((C56:C65=X51)*(J56:J65=0))+SUMPRODUCT((E56:E65=X51)*(K56:K65=0))</f>
        <v>3</v>
      </c>
      <c r="AI51" s="29">
        <f>RANK(AC51,AC48:AC52,0)</f>
        <v>5</v>
      </c>
    </row>
    <row r="52" spans="1:35" x14ac:dyDescent="0.25">
      <c r="A52" s="1">
        <v>5</v>
      </c>
      <c r="B52" s="4" t="s">
        <v>118</v>
      </c>
      <c r="C52" s="55" t="s">
        <v>104</v>
      </c>
      <c r="M52" s="1" t="str">
        <f>X72</f>
        <v>Southampton</v>
      </c>
      <c r="N52" s="1" t="s">
        <v>101</v>
      </c>
      <c r="X52" s="27" t="str">
        <f t="shared" si="20"/>
        <v>AC Milan</v>
      </c>
      <c r="Y52" s="6">
        <f>K56</f>
        <v>0</v>
      </c>
      <c r="Z52" s="6">
        <f>J59</f>
        <v>3</v>
      </c>
      <c r="AA52" s="6">
        <f>J62</f>
        <v>3</v>
      </c>
      <c r="AB52" s="6">
        <f>K65</f>
        <v>3</v>
      </c>
      <c r="AC52" s="28">
        <f t="shared" si="21"/>
        <v>9</v>
      </c>
      <c r="AD52" s="6">
        <f>SUMIF(C56:C65,X52,F56:F65)+SUMIF(E56:E65,X52,H56:H65)</f>
        <v>11</v>
      </c>
      <c r="AE52" s="6">
        <f>SUMIF(C56:C65,X52,H56:H65)+SUMIF(E56:E65,X52,F56:F65)</f>
        <v>3</v>
      </c>
      <c r="AF52" s="6">
        <f>SUMPRODUCT((C56:C65=X52)*(J56:J65=3))+SUMPRODUCT((E56:E65=X52)*(K56:K65=3))</f>
        <v>3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1</v>
      </c>
      <c r="AI52" s="29">
        <f>RANK(AC52,AC48:AC52,0)</f>
        <v>2</v>
      </c>
    </row>
    <row r="53" spans="1:35" x14ac:dyDescent="0.25">
      <c r="C53" s="56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5" x14ac:dyDescent="0.25">
      <c r="B54" s="2" t="s">
        <v>197</v>
      </c>
      <c r="M54" s="2" t="s">
        <v>211</v>
      </c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5" x14ac:dyDescent="0.25">
      <c r="B55" s="8"/>
      <c r="C55" s="8"/>
      <c r="D55" s="9"/>
      <c r="E55" s="8"/>
      <c r="F55" s="73" t="s">
        <v>5</v>
      </c>
      <c r="G55" s="74"/>
      <c r="H55" s="74"/>
      <c r="I55" s="8"/>
      <c r="J55" s="75" t="s">
        <v>4</v>
      </c>
      <c r="K55" s="73"/>
      <c r="L55" s="7"/>
      <c r="M55" s="8"/>
      <c r="N55" s="8"/>
      <c r="O55" s="9"/>
      <c r="P55" s="8"/>
      <c r="Q55" s="73" t="s">
        <v>5</v>
      </c>
      <c r="R55" s="74"/>
      <c r="S55" s="74"/>
      <c r="T55" s="8"/>
      <c r="U55" s="75" t="s">
        <v>4</v>
      </c>
      <c r="V55" s="73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5" x14ac:dyDescent="0.25">
      <c r="B56" s="10" t="s">
        <v>6</v>
      </c>
      <c r="C56" s="11" t="str">
        <f>B48</f>
        <v>NAC</v>
      </c>
      <c r="D56" s="12" t="s">
        <v>7</v>
      </c>
      <c r="E56" s="13" t="str">
        <f>B52</f>
        <v>AC Milan</v>
      </c>
      <c r="F56" s="14">
        <v>3</v>
      </c>
      <c r="G56" s="12" t="s">
        <v>7</v>
      </c>
      <c r="H56" s="14">
        <v>0</v>
      </c>
      <c r="I56" s="12"/>
      <c r="J56" s="6">
        <f>IF(F56="","",IF(F56&gt;H56,3,IF(F56=H56,1,0)))</f>
        <v>3</v>
      </c>
      <c r="K56" s="6">
        <f>IF(H56="","",IF(H56&gt;F56,3,IF(H56=F56,1,0)))</f>
        <v>0</v>
      </c>
      <c r="M56" s="10" t="s">
        <v>29</v>
      </c>
      <c r="N56" s="11" t="str">
        <f>M48</f>
        <v>RB Leipzig</v>
      </c>
      <c r="O56" s="12" t="s">
        <v>7</v>
      </c>
      <c r="P56" s="13" t="str">
        <f>M52</f>
        <v>Southampton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5" x14ac:dyDescent="0.25">
      <c r="B57" s="16" t="s">
        <v>9</v>
      </c>
      <c r="C57" s="11" t="str">
        <f>B49</f>
        <v>Newcastle</v>
      </c>
      <c r="D57" s="12" t="s">
        <v>7</v>
      </c>
      <c r="E57" s="13" t="str">
        <f>B51</f>
        <v>Hannover</v>
      </c>
      <c r="F57" s="14">
        <v>3</v>
      </c>
      <c r="G57" s="12" t="s">
        <v>7</v>
      </c>
      <c r="H57" s="14">
        <v>1</v>
      </c>
      <c r="I57" s="12"/>
      <c r="J57" s="6">
        <f t="shared" ref="J57:J65" si="22">IF(F57="","",IF(F57&gt;H57,3,IF(F57=H57,1,0)))</f>
        <v>3</v>
      </c>
      <c r="K57" s="6">
        <f t="shared" ref="K57:K65" si="23">IF(H57="","",IF(H57&gt;F57,3,IF(H57=F57,1,0)))</f>
        <v>0</v>
      </c>
      <c r="M57" s="16" t="s">
        <v>31</v>
      </c>
      <c r="N57" s="11" t="str">
        <f>M49</f>
        <v>Schalke 04</v>
      </c>
      <c r="O57" s="12" t="s">
        <v>7</v>
      </c>
      <c r="P57" s="13" t="str">
        <f>M51</f>
        <v>Verona</v>
      </c>
      <c r="Q57" s="14"/>
      <c r="R57" s="12" t="s">
        <v>7</v>
      </c>
      <c r="S57" s="14"/>
      <c r="T57" s="12"/>
      <c r="U57" s="6" t="str">
        <f t="shared" ref="U57:U61" si="24">IF(Q57="","",IF(Q57&gt;S57,3,IF(Q57=S57,1,0)))</f>
        <v/>
      </c>
      <c r="V57" s="6" t="str">
        <f t="shared" ref="V57:V61" si="25">IF(S57="","",IF(S57&gt;Q57,3,IF(S57=Q57,1,0)))</f>
        <v/>
      </c>
      <c r="X57" s="37" t="str">
        <f>M46</f>
        <v>Poule E-CC</v>
      </c>
      <c r="Y57" s="36" t="s">
        <v>80</v>
      </c>
      <c r="Z57" s="36" t="s">
        <v>81</v>
      </c>
      <c r="AA57" s="36" t="s">
        <v>82</v>
      </c>
      <c r="AB57" s="36" t="s">
        <v>88</v>
      </c>
      <c r="AC57" s="36" t="s">
        <v>4</v>
      </c>
      <c r="AD57" s="36" t="s">
        <v>83</v>
      </c>
      <c r="AE57" s="36" t="s">
        <v>84</v>
      </c>
      <c r="AF57" s="36" t="s">
        <v>85</v>
      </c>
      <c r="AG57" s="36" t="s">
        <v>86</v>
      </c>
      <c r="AH57" s="36" t="s">
        <v>87</v>
      </c>
      <c r="AI57" s="36" t="s">
        <v>5</v>
      </c>
    </row>
    <row r="58" spans="1:35" x14ac:dyDescent="0.25">
      <c r="B58" s="16" t="s">
        <v>11</v>
      </c>
      <c r="C58" s="11" t="str">
        <f>B50</f>
        <v>Heracles</v>
      </c>
      <c r="D58" s="12" t="s">
        <v>7</v>
      </c>
      <c r="E58" s="13" t="str">
        <f>B48</f>
        <v>NAC</v>
      </c>
      <c r="F58" s="14">
        <v>2</v>
      </c>
      <c r="G58" s="17" t="s">
        <v>7</v>
      </c>
      <c r="H58" s="14">
        <v>3</v>
      </c>
      <c r="I58" s="12"/>
      <c r="J58" s="6">
        <f t="shared" si="22"/>
        <v>0</v>
      </c>
      <c r="K58" s="6">
        <f t="shared" si="23"/>
        <v>3</v>
      </c>
      <c r="M58" s="16" t="s">
        <v>36</v>
      </c>
      <c r="N58" s="11" t="str">
        <f>M50</f>
        <v>Heracles</v>
      </c>
      <c r="O58" s="12" t="s">
        <v>7</v>
      </c>
      <c r="P58" s="13" t="str">
        <f>M48</f>
        <v>RB Leipzig</v>
      </c>
      <c r="Q58" s="14"/>
      <c r="R58" s="17" t="s">
        <v>7</v>
      </c>
      <c r="S58" s="14"/>
      <c r="T58" s="12"/>
      <c r="U58" s="6" t="str">
        <f t="shared" si="24"/>
        <v/>
      </c>
      <c r="V58" s="6" t="str">
        <f t="shared" si="25"/>
        <v/>
      </c>
      <c r="X58" s="27" t="str">
        <f>M48</f>
        <v>RB Leipzig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</row>
    <row r="59" spans="1:35" x14ac:dyDescent="0.25">
      <c r="B59" s="16" t="s">
        <v>13</v>
      </c>
      <c r="C59" s="11" t="str">
        <f>B52</f>
        <v>AC Milan</v>
      </c>
      <c r="D59" s="12" t="s">
        <v>7</v>
      </c>
      <c r="E59" s="13" t="str">
        <f>B49</f>
        <v>Newcastle</v>
      </c>
      <c r="F59" s="14">
        <v>2</v>
      </c>
      <c r="G59" s="12" t="s">
        <v>7</v>
      </c>
      <c r="H59" s="14">
        <v>0</v>
      </c>
      <c r="I59" s="12"/>
      <c r="J59" s="6">
        <f t="shared" si="22"/>
        <v>3</v>
      </c>
      <c r="K59" s="6">
        <f t="shared" si="23"/>
        <v>0</v>
      </c>
      <c r="M59" s="16" t="s">
        <v>38</v>
      </c>
      <c r="N59" s="11" t="str">
        <f>M52</f>
        <v>Southampton</v>
      </c>
      <c r="O59" s="12" t="s">
        <v>7</v>
      </c>
      <c r="P59" s="13" t="str">
        <f>M49</f>
        <v>Schalke 04</v>
      </c>
      <c r="Q59" s="14"/>
      <c r="R59" s="12" t="s">
        <v>7</v>
      </c>
      <c r="S59" s="14"/>
      <c r="T59" s="12"/>
      <c r="U59" s="6" t="str">
        <f t="shared" si="24"/>
        <v/>
      </c>
      <c r="V59" s="6" t="str">
        <f t="shared" si="25"/>
        <v/>
      </c>
      <c r="X59" s="27" t="str">
        <f t="shared" ref="X59:X62" si="26">M49</f>
        <v>Schalke 04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27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</row>
    <row r="60" spans="1:35" x14ac:dyDescent="0.25">
      <c r="B60" s="10" t="s">
        <v>15</v>
      </c>
      <c r="C60" s="11" t="str">
        <f>B50</f>
        <v>Heracles</v>
      </c>
      <c r="D60" s="12" t="s">
        <v>7</v>
      </c>
      <c r="E60" s="13" t="str">
        <f>B51</f>
        <v>Hannover</v>
      </c>
      <c r="F60" s="14">
        <v>1</v>
      </c>
      <c r="G60" s="12" t="s">
        <v>7</v>
      </c>
      <c r="H60" s="14">
        <v>1</v>
      </c>
      <c r="I60" s="12"/>
      <c r="J60" s="6">
        <f t="shared" si="22"/>
        <v>1</v>
      </c>
      <c r="K60" s="6">
        <f t="shared" si="23"/>
        <v>1</v>
      </c>
      <c r="M60" s="10" t="s">
        <v>40</v>
      </c>
      <c r="N60" s="11" t="str">
        <f>M50</f>
        <v>Heracles</v>
      </c>
      <c r="O60" s="12" t="s">
        <v>7</v>
      </c>
      <c r="P60" s="13" t="str">
        <f>M51</f>
        <v>Verona</v>
      </c>
      <c r="Q60" s="14"/>
      <c r="R60" s="12" t="s">
        <v>7</v>
      </c>
      <c r="S60" s="14"/>
      <c r="T60" s="12"/>
      <c r="U60" s="6" t="str">
        <f t="shared" si="24"/>
        <v/>
      </c>
      <c r="V60" s="6" t="str">
        <f t="shared" si="25"/>
        <v/>
      </c>
      <c r="X60" s="27" t="str">
        <f t="shared" si="26"/>
        <v>Heracles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27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</row>
    <row r="61" spans="1:35" x14ac:dyDescent="0.25">
      <c r="B61" s="16" t="s">
        <v>17</v>
      </c>
      <c r="C61" s="11" t="str">
        <f>B48</f>
        <v>NAC</v>
      </c>
      <c r="D61" s="12" t="s">
        <v>7</v>
      </c>
      <c r="E61" s="13" t="str">
        <f>B49</f>
        <v>Newcastle</v>
      </c>
      <c r="F61" s="14">
        <v>7</v>
      </c>
      <c r="G61" s="12" t="s">
        <v>7</v>
      </c>
      <c r="H61" s="14">
        <v>0</v>
      </c>
      <c r="I61" s="12"/>
      <c r="J61" s="6">
        <f t="shared" si="22"/>
        <v>3</v>
      </c>
      <c r="K61" s="6">
        <f t="shared" si="23"/>
        <v>0</v>
      </c>
      <c r="M61" s="16" t="s">
        <v>8</v>
      </c>
      <c r="N61" s="11" t="str">
        <f>M48</f>
        <v>RB Leipzig</v>
      </c>
      <c r="O61" s="12" t="s">
        <v>7</v>
      </c>
      <c r="P61" s="13" t="str">
        <f>M49</f>
        <v>Schalke 04</v>
      </c>
      <c r="Q61" s="14"/>
      <c r="R61" s="12" t="s">
        <v>7</v>
      </c>
      <c r="S61" s="14"/>
      <c r="T61" s="12"/>
      <c r="U61" s="6" t="str">
        <f t="shared" si="24"/>
        <v/>
      </c>
      <c r="V61" s="6" t="str">
        <f t="shared" si="25"/>
        <v/>
      </c>
      <c r="X61" s="27" t="str">
        <f t="shared" si="26"/>
        <v>Verona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27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</row>
    <row r="62" spans="1:35" x14ac:dyDescent="0.25">
      <c r="B62" s="16" t="s">
        <v>21</v>
      </c>
      <c r="C62" s="11" t="str">
        <f>B52</f>
        <v>AC Milan</v>
      </c>
      <c r="D62" s="12" t="s">
        <v>7</v>
      </c>
      <c r="E62" s="13" t="str">
        <f>B50</f>
        <v>Heracles</v>
      </c>
      <c r="F62" s="14">
        <v>6</v>
      </c>
      <c r="G62" s="12" t="s">
        <v>7</v>
      </c>
      <c r="H62" s="14">
        <v>0</v>
      </c>
      <c r="I62" s="12"/>
      <c r="J62" s="6">
        <f t="shared" si="22"/>
        <v>3</v>
      </c>
      <c r="K62" s="6">
        <f t="shared" si="23"/>
        <v>0</v>
      </c>
      <c r="M62" s="16" t="s">
        <v>10</v>
      </c>
      <c r="N62" s="11" t="str">
        <f>M52</f>
        <v>Southampton</v>
      </c>
      <c r="O62" s="12" t="s">
        <v>7</v>
      </c>
      <c r="P62" s="13" t="str">
        <f>M50</f>
        <v>Heracles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26"/>
        <v>Southampton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27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</row>
    <row r="63" spans="1:35" x14ac:dyDescent="0.25">
      <c r="B63" s="16" t="s">
        <v>23</v>
      </c>
      <c r="C63" s="11" t="str">
        <f>B51</f>
        <v>Hannover</v>
      </c>
      <c r="D63" s="12" t="s">
        <v>7</v>
      </c>
      <c r="E63" s="13" t="str">
        <f>B48</f>
        <v>NAC</v>
      </c>
      <c r="F63" s="14">
        <v>1</v>
      </c>
      <c r="G63" s="12" t="s">
        <v>7</v>
      </c>
      <c r="H63" s="14">
        <v>6</v>
      </c>
      <c r="I63" s="12"/>
      <c r="J63" s="6">
        <f t="shared" si="22"/>
        <v>0</v>
      </c>
      <c r="K63" s="6">
        <f t="shared" si="23"/>
        <v>3</v>
      </c>
      <c r="M63" s="16" t="s">
        <v>12</v>
      </c>
      <c r="N63" s="11" t="str">
        <f>M51</f>
        <v>Verona</v>
      </c>
      <c r="O63" s="12" t="s">
        <v>7</v>
      </c>
      <c r="P63" s="13" t="str">
        <f>M48</f>
        <v>RB Leipzig</v>
      </c>
      <c r="Q63" s="14"/>
      <c r="R63" s="12" t="s">
        <v>7</v>
      </c>
      <c r="S63" s="14"/>
      <c r="T63" s="12"/>
      <c r="U63" s="6" t="str">
        <f t="shared" ref="U63:U65" si="28">IF(Q63="","",IF(Q63&gt;S63,3,IF(Q63=S63,1,0)))</f>
        <v/>
      </c>
      <c r="V63" s="6" t="str">
        <f t="shared" ref="V63:V65" si="29">IF(S63="","",IF(S63&gt;Q63,3,IF(S63=Q63,1,0)))</f>
        <v/>
      </c>
      <c r="AC63" s="4"/>
    </row>
    <row r="64" spans="1:35" x14ac:dyDescent="0.25">
      <c r="B64" s="16" t="s">
        <v>25</v>
      </c>
      <c r="C64" s="11" t="str">
        <f>B49</f>
        <v>Newcastle</v>
      </c>
      <c r="D64" s="12" t="s">
        <v>7</v>
      </c>
      <c r="E64" s="13" t="str">
        <f>B50</f>
        <v>Heracles</v>
      </c>
      <c r="F64" s="14">
        <v>0</v>
      </c>
      <c r="G64" s="12" t="s">
        <v>7</v>
      </c>
      <c r="H64" s="14">
        <v>1</v>
      </c>
      <c r="I64" s="12"/>
      <c r="J64" s="6">
        <f t="shared" si="22"/>
        <v>0</v>
      </c>
      <c r="K64" s="6">
        <f t="shared" si="23"/>
        <v>3</v>
      </c>
      <c r="M64" s="16" t="s">
        <v>14</v>
      </c>
      <c r="N64" s="11" t="str">
        <f>M49</f>
        <v>Schalke 04</v>
      </c>
      <c r="O64" s="12" t="s">
        <v>7</v>
      </c>
      <c r="P64" s="13" t="str">
        <f>M50</f>
        <v>Heracles</v>
      </c>
      <c r="Q64" s="14"/>
      <c r="R64" s="12" t="s">
        <v>7</v>
      </c>
      <c r="S64" s="14"/>
      <c r="T64" s="12"/>
      <c r="U64" s="6" t="str">
        <f t="shared" si="28"/>
        <v/>
      </c>
      <c r="V64" s="6" t="str">
        <f t="shared" si="29"/>
        <v/>
      </c>
      <c r="AC64" s="4"/>
    </row>
    <row r="65" spans="1:35" x14ac:dyDescent="0.25">
      <c r="B65" s="16" t="s">
        <v>27</v>
      </c>
      <c r="C65" s="11" t="str">
        <f>B51</f>
        <v>Hannover</v>
      </c>
      <c r="D65" s="12" t="s">
        <v>7</v>
      </c>
      <c r="E65" s="13" t="str">
        <f>B52</f>
        <v>AC Milan</v>
      </c>
      <c r="F65" s="14">
        <v>0</v>
      </c>
      <c r="G65" s="12" t="s">
        <v>7</v>
      </c>
      <c r="H65" s="14">
        <v>3</v>
      </c>
      <c r="I65" s="12"/>
      <c r="J65" s="6">
        <f t="shared" si="22"/>
        <v>0</v>
      </c>
      <c r="K65" s="6">
        <f t="shared" si="23"/>
        <v>3</v>
      </c>
      <c r="M65" s="16" t="s">
        <v>16</v>
      </c>
      <c r="N65" s="11" t="str">
        <f>M51</f>
        <v>Verona</v>
      </c>
      <c r="O65" s="12" t="s">
        <v>7</v>
      </c>
      <c r="P65" s="13" t="str">
        <f>M52</f>
        <v>Southampton</v>
      </c>
      <c r="Q65" s="14"/>
      <c r="R65" s="12" t="s">
        <v>7</v>
      </c>
      <c r="S65" s="14"/>
      <c r="T65" s="12"/>
      <c r="U65" s="6" t="str">
        <f t="shared" si="28"/>
        <v/>
      </c>
      <c r="V65" s="6" t="str">
        <f t="shared" si="29"/>
        <v/>
      </c>
      <c r="AC65" s="4"/>
    </row>
    <row r="66" spans="1:35" ht="18" customHeight="1" x14ac:dyDescent="0.25">
      <c r="AC66" s="4"/>
    </row>
    <row r="68" spans="1:35" x14ac:dyDescent="0.25">
      <c r="B68" s="2" t="s">
        <v>45</v>
      </c>
      <c r="M68" s="2" t="s">
        <v>46</v>
      </c>
    </row>
    <row r="69" spans="1:35" x14ac:dyDescent="0.25">
      <c r="X69" s="37" t="str">
        <f>B68</f>
        <v>Poule E-D</v>
      </c>
      <c r="Y69" s="36" t="s">
        <v>80</v>
      </c>
      <c r="Z69" s="36" t="s">
        <v>81</v>
      </c>
      <c r="AA69" s="36" t="s">
        <v>82</v>
      </c>
      <c r="AB69" s="36" t="s">
        <v>88</v>
      </c>
      <c r="AC69" s="36" t="s">
        <v>4</v>
      </c>
      <c r="AD69" s="36" t="s">
        <v>83</v>
      </c>
      <c r="AE69" s="36" t="s">
        <v>84</v>
      </c>
      <c r="AF69" s="36" t="s">
        <v>85</v>
      </c>
      <c r="AG69" s="36" t="s">
        <v>86</v>
      </c>
      <c r="AH69" s="36" t="s">
        <v>87</v>
      </c>
      <c r="AI69" s="36" t="s">
        <v>5</v>
      </c>
    </row>
    <row r="70" spans="1:35" x14ac:dyDescent="0.25">
      <c r="A70" s="1">
        <v>1</v>
      </c>
      <c r="B70" s="4" t="s">
        <v>130</v>
      </c>
      <c r="C70" s="55" t="s">
        <v>225</v>
      </c>
      <c r="M70" s="1" t="str">
        <f>X49</f>
        <v>Newcastle</v>
      </c>
      <c r="N70" s="1" t="s">
        <v>101</v>
      </c>
      <c r="X70" s="27" t="str">
        <f>B70</f>
        <v>Deportivo</v>
      </c>
      <c r="Y70" s="6">
        <f>J78</f>
        <v>0</v>
      </c>
      <c r="Z70" s="6">
        <f>K80</f>
        <v>0</v>
      </c>
      <c r="AA70" s="6">
        <f>J83</f>
        <v>3</v>
      </c>
      <c r="AB70" s="6">
        <f>K85</f>
        <v>1</v>
      </c>
      <c r="AC70" s="28">
        <f>SUM(Y70:AB70)</f>
        <v>4</v>
      </c>
      <c r="AD70" s="6">
        <f>SUMIF(C78:C87,X70,F78:F87)+SUMIF(E78:E87,X70,H78:H87)</f>
        <v>1</v>
      </c>
      <c r="AE70" s="6">
        <f>SUMIF(C78:C87,X70,H78:H87)+SUMIF(E78:E87,X70,F78:F87)</f>
        <v>5</v>
      </c>
      <c r="AF70" s="6">
        <f>SUMPRODUCT((C78:C87=X70)*(J78:J87=3))+SUMPRODUCT((E78:E87=X70)*(K78:K87=3))</f>
        <v>1</v>
      </c>
      <c r="AG70" s="6">
        <f>SUMPRODUCT((C78:C87=X70)*(J78:J87=1))+SUMPRODUCT((E78:E87=X70)*(K78:K87=1))</f>
        <v>1</v>
      </c>
      <c r="AH70" s="6">
        <f>SUMPRODUCT((C78:C87=X70)*(J78:J87=0))+SUMPRODUCT((E78:E87=X70)*(K78:K87=0))</f>
        <v>2</v>
      </c>
      <c r="AI70" s="29">
        <f>RANK(AC70,AC70:AC74,0)</f>
        <v>3</v>
      </c>
    </row>
    <row r="71" spans="1:35" x14ac:dyDescent="0.25">
      <c r="A71" s="1">
        <v>2</v>
      </c>
      <c r="B71" s="4" t="s">
        <v>136</v>
      </c>
      <c r="C71" s="55" t="s">
        <v>99</v>
      </c>
      <c r="M71" s="1" t="str">
        <f>X51</f>
        <v>Hannover</v>
      </c>
      <c r="N71" s="1" t="s">
        <v>102</v>
      </c>
      <c r="X71" s="27" t="str">
        <f t="shared" ref="X71:X74" si="30">B71</f>
        <v>Vitesse</v>
      </c>
      <c r="Y71" s="6">
        <f>J79</f>
        <v>3</v>
      </c>
      <c r="Z71" s="6">
        <f>K81</f>
        <v>0</v>
      </c>
      <c r="AA71" s="6">
        <f>K83</f>
        <v>0</v>
      </c>
      <c r="AB71" s="6">
        <f>J86</f>
        <v>0</v>
      </c>
      <c r="AC71" s="28">
        <f t="shared" ref="AC71:AC74" si="31">SUM(Y71:AB71)</f>
        <v>3</v>
      </c>
      <c r="AD71" s="6">
        <f>SUMIF(C78:C87,X71,F78:F87)+SUMIF(E78:E87,X71,H78:H87)</f>
        <v>1</v>
      </c>
      <c r="AE71" s="6">
        <f>SUMIF(C78:C87,X71,H78:H87)+SUMIF(E78:E87,X71,F78:F87)</f>
        <v>7</v>
      </c>
      <c r="AF71" s="6">
        <f>SUMPRODUCT((C78:C87=X71)*(J78:J87=3))+SUMPRODUCT((E78:E87=X71)*(K78:K87=3))</f>
        <v>1</v>
      </c>
      <c r="AG71" s="6">
        <f>SUMPRODUCT((C78:C87=X71)*(J78:J87=1))+SUMPRODUCT((E78:E87=X71)*(K78:K87=1))</f>
        <v>0</v>
      </c>
      <c r="AH71" s="6">
        <f>SUMPRODUCT((C78:C87=X71)*(J78:J87=0))+SUMPRODUCT((E78:E87=X71)*(K78:K87=0))</f>
        <v>3</v>
      </c>
      <c r="AI71" s="29">
        <v>5</v>
      </c>
    </row>
    <row r="72" spans="1:35" x14ac:dyDescent="0.25">
      <c r="A72" s="1">
        <v>3</v>
      </c>
      <c r="B72" s="4" t="s">
        <v>148</v>
      </c>
      <c r="C72" s="55" t="s">
        <v>101</v>
      </c>
      <c r="M72" s="1" t="str">
        <f>X70</f>
        <v>Deportivo</v>
      </c>
      <c r="N72" s="1" t="s">
        <v>225</v>
      </c>
      <c r="X72" s="27" t="str">
        <f t="shared" si="30"/>
        <v>Southampton</v>
      </c>
      <c r="Y72" s="6">
        <f>J80</f>
        <v>3</v>
      </c>
      <c r="Z72" s="6">
        <f>J82</f>
        <v>1</v>
      </c>
      <c r="AA72" s="6">
        <f>K84</f>
        <v>0</v>
      </c>
      <c r="AB72" s="6">
        <f>K86</f>
        <v>3</v>
      </c>
      <c r="AC72" s="28">
        <f t="shared" si="31"/>
        <v>7</v>
      </c>
      <c r="AD72" s="6">
        <f>SUMIF(C78:C87,X72,F78:F87)+SUMIF(E78:E87,X72,H78:H87)</f>
        <v>7</v>
      </c>
      <c r="AE72" s="6">
        <f>SUMIF(C78:C87,X72,H78:H87)+SUMIF(E78:E87,X72,F78:F87)</f>
        <v>3</v>
      </c>
      <c r="AF72" s="6">
        <f>SUMPRODUCT((C78:C87=X72)*(J78:J87=3))+SUMPRODUCT((E78:E87=X72)*(K78:K87=3))</f>
        <v>2</v>
      </c>
      <c r="AG72" s="6">
        <f>SUMPRODUCT((C78:C87=X72)*(J78:J87=1))+SUMPRODUCT((E78:E87=X72)*(K78:K87=1))</f>
        <v>1</v>
      </c>
      <c r="AH72" s="6">
        <f>SUMPRODUCT((C78:C87=X72)*(J78:J87=0))+SUMPRODUCT((E78:E87=X72)*(K78:K87=0))</f>
        <v>1</v>
      </c>
      <c r="AI72" s="29">
        <f>RANK(AC72,AC70:AC74,0)</f>
        <v>2</v>
      </c>
    </row>
    <row r="73" spans="1:35" x14ac:dyDescent="0.25">
      <c r="A73" s="1">
        <v>4</v>
      </c>
      <c r="B73" s="4" t="s">
        <v>131</v>
      </c>
      <c r="C73" s="55" t="s">
        <v>102</v>
      </c>
      <c r="M73" s="1" t="str">
        <f>X93</f>
        <v>PSV</v>
      </c>
      <c r="N73" s="1" t="s">
        <v>99</v>
      </c>
      <c r="X73" s="27" t="str">
        <f t="shared" si="30"/>
        <v>Dortmund</v>
      </c>
      <c r="Y73" s="6">
        <f>K79</f>
        <v>0</v>
      </c>
      <c r="Z73" s="6">
        <f>K82</f>
        <v>1</v>
      </c>
      <c r="AA73" s="6">
        <f>J85</f>
        <v>1</v>
      </c>
      <c r="AB73" s="6">
        <f>J87</f>
        <v>1</v>
      </c>
      <c r="AC73" s="28">
        <f t="shared" si="31"/>
        <v>3</v>
      </c>
      <c r="AD73" s="6">
        <f>SUMIF(C78:C87,X73,F78:F87)+SUMIF(E78:E87,X73,H78:H87)</f>
        <v>2</v>
      </c>
      <c r="AE73" s="6">
        <f>SUMIF(C78:C87,X73,H78:H87)+SUMIF(E78:E87,X73,F78:F87)</f>
        <v>3</v>
      </c>
      <c r="AF73" s="6">
        <f>SUMPRODUCT((C78:C87=X73)*(J78:J87=3))+SUMPRODUCT((E78:E87=X73)*(K78:K87=3))</f>
        <v>0</v>
      </c>
      <c r="AG73" s="6">
        <f>SUMPRODUCT((C78:C87=X73)*(J78:J87=1))+SUMPRODUCT((E78:E87=X73)*(K78:K87=1))</f>
        <v>3</v>
      </c>
      <c r="AH73" s="6">
        <f>SUMPRODUCT((C78:C87=X73)*(J78:J87=0))+SUMPRODUCT((E78:E87=X73)*(K78:K87=0))</f>
        <v>1</v>
      </c>
      <c r="AI73" s="29">
        <f>RANK(AC73,AC70:AC74,0)</f>
        <v>4</v>
      </c>
    </row>
    <row r="74" spans="1:35" x14ac:dyDescent="0.25">
      <c r="A74" s="1">
        <v>5</v>
      </c>
      <c r="B74" s="4" t="s">
        <v>144</v>
      </c>
      <c r="C74" s="55" t="s">
        <v>104</v>
      </c>
      <c r="M74" s="1" t="str">
        <f>X95</f>
        <v>Fiorentina</v>
      </c>
      <c r="N74" s="1" t="s">
        <v>104</v>
      </c>
      <c r="X74" s="27" t="str">
        <f t="shared" si="30"/>
        <v>Verona</v>
      </c>
      <c r="Y74" s="6">
        <f>K78</f>
        <v>3</v>
      </c>
      <c r="Z74" s="6">
        <f>J81</f>
        <v>3</v>
      </c>
      <c r="AA74" s="6">
        <f>J84</f>
        <v>3</v>
      </c>
      <c r="AB74" s="6">
        <f>K87</f>
        <v>1</v>
      </c>
      <c r="AC74" s="28">
        <f t="shared" si="31"/>
        <v>10</v>
      </c>
      <c r="AD74" s="6">
        <f>SUMIF(C78:C87,X74,F78:F87)+SUMIF(E78:E87,X74,H78:H87)</f>
        <v>9</v>
      </c>
      <c r="AE74" s="6">
        <f>SUMIF(C78:C87,X74,H78:H87)+SUMIF(E78:E87,X74,F78:F87)</f>
        <v>2</v>
      </c>
      <c r="AF74" s="6">
        <f>SUMPRODUCT((C78:C87=X74)*(J78:J87=3))+SUMPRODUCT((E78:E87=X74)*(K78:K87=3))</f>
        <v>3</v>
      </c>
      <c r="AG74" s="6">
        <f>SUMPRODUCT((C78:C87=X74)*(J78:J87=1))+SUMPRODUCT((E78:E87=X74)*(K78:K87=1))</f>
        <v>1</v>
      </c>
      <c r="AH74" s="6">
        <f>SUMPRODUCT((C78:C87=X74)*(J78:J87=0))+SUMPRODUCT((E78:E87=X74)*(K78:K87=0))</f>
        <v>0</v>
      </c>
      <c r="AI74" s="29">
        <f>RANK(AC74,AC70:AC74,0)</f>
        <v>1</v>
      </c>
    </row>
    <row r="75" spans="1:35" x14ac:dyDescent="0.25"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1:35" x14ac:dyDescent="0.25">
      <c r="B76" s="2" t="s">
        <v>197</v>
      </c>
      <c r="M76" s="2" t="s">
        <v>199</v>
      </c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1:35" x14ac:dyDescent="0.25">
      <c r="B77" s="8"/>
      <c r="C77" s="8"/>
      <c r="D77" s="9"/>
      <c r="E77" s="8"/>
      <c r="F77" s="73" t="s">
        <v>5</v>
      </c>
      <c r="G77" s="74"/>
      <c r="H77" s="74"/>
      <c r="I77" s="8"/>
      <c r="J77" s="75" t="s">
        <v>4</v>
      </c>
      <c r="K77" s="73"/>
      <c r="L77" s="7"/>
      <c r="M77" s="8"/>
      <c r="N77" s="8"/>
      <c r="O77" s="9"/>
      <c r="P77" s="8"/>
      <c r="Q77" s="73" t="s">
        <v>5</v>
      </c>
      <c r="R77" s="74"/>
      <c r="S77" s="74"/>
      <c r="T77" s="8"/>
      <c r="U77" s="75" t="s">
        <v>4</v>
      </c>
      <c r="V77" s="73"/>
      <c r="X77" s="31"/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1:35" x14ac:dyDescent="0.25">
      <c r="B78" s="10" t="s">
        <v>29</v>
      </c>
      <c r="C78" s="11" t="str">
        <f>B70</f>
        <v>Deportivo</v>
      </c>
      <c r="D78" s="12" t="s">
        <v>7</v>
      </c>
      <c r="E78" s="13" t="str">
        <f>B74</f>
        <v>Verona</v>
      </c>
      <c r="F78" s="14">
        <v>0</v>
      </c>
      <c r="G78" s="12" t="s">
        <v>7</v>
      </c>
      <c r="H78" s="14">
        <v>2</v>
      </c>
      <c r="I78" s="12"/>
      <c r="J78" s="6">
        <f>IF(F78="","",IF(F78&gt;H78,3,IF(F78=H78,1,0)))</f>
        <v>0</v>
      </c>
      <c r="K78" s="6">
        <f>IF(H78="","",IF(H78&gt;F78,3,IF(H78=F78,1,0)))</f>
        <v>3</v>
      </c>
      <c r="M78" s="10" t="s">
        <v>6</v>
      </c>
      <c r="N78" s="11" t="str">
        <f>M70</f>
        <v>Newcastle</v>
      </c>
      <c r="O78" s="12" t="s">
        <v>7</v>
      </c>
      <c r="P78" s="13" t="str">
        <f>M74</f>
        <v>Fiorentina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5" x14ac:dyDescent="0.25">
      <c r="B79" s="16" t="s">
        <v>31</v>
      </c>
      <c r="C79" s="11" t="str">
        <f>B71</f>
        <v>Vitesse</v>
      </c>
      <c r="D79" s="12" t="s">
        <v>7</v>
      </c>
      <c r="E79" s="13" t="str">
        <f>B73</f>
        <v>Dortmund</v>
      </c>
      <c r="F79" s="14">
        <v>1</v>
      </c>
      <c r="G79" s="12" t="s">
        <v>7</v>
      </c>
      <c r="H79" s="14">
        <v>0</v>
      </c>
      <c r="I79" s="12"/>
      <c r="J79" s="6">
        <f t="shared" ref="J79:J87" si="32">IF(F79="","",IF(F79&gt;H79,3,IF(F79=H79,1,0)))</f>
        <v>3</v>
      </c>
      <c r="K79" s="6">
        <f t="shared" ref="K79:K87" si="33">IF(H79="","",IF(H79&gt;F79,3,IF(H79=F79,1,0)))</f>
        <v>0</v>
      </c>
      <c r="M79" s="16" t="s">
        <v>9</v>
      </c>
      <c r="N79" s="11" t="str">
        <f>M71</f>
        <v>Hannover</v>
      </c>
      <c r="O79" s="12" t="s">
        <v>7</v>
      </c>
      <c r="P79" s="13" t="str">
        <f>M73</f>
        <v>PSV</v>
      </c>
      <c r="Q79" s="14"/>
      <c r="R79" s="12" t="s">
        <v>7</v>
      </c>
      <c r="S79" s="14"/>
      <c r="T79" s="12"/>
      <c r="U79" s="6" t="str">
        <f t="shared" ref="U79:U83" si="34">IF(Q79="","",IF(Q79&gt;S79,3,IF(Q79=S79,1,0)))</f>
        <v/>
      </c>
      <c r="V79" s="6" t="str">
        <f t="shared" ref="V79:V83" si="35">IF(S79="","",IF(S79&gt;Q79,3,IF(S79=Q79,1,0)))</f>
        <v/>
      </c>
      <c r="X79" s="37" t="str">
        <f>M68</f>
        <v>Poule E-DD</v>
      </c>
      <c r="Y79" s="36" t="s">
        <v>80</v>
      </c>
      <c r="Z79" s="36" t="s">
        <v>81</v>
      </c>
      <c r="AA79" s="36" t="s">
        <v>82</v>
      </c>
      <c r="AB79" s="36" t="s">
        <v>88</v>
      </c>
      <c r="AC79" s="36" t="s">
        <v>4</v>
      </c>
      <c r="AD79" s="36" t="s">
        <v>83</v>
      </c>
      <c r="AE79" s="36" t="s">
        <v>84</v>
      </c>
      <c r="AF79" s="36" t="s">
        <v>85</v>
      </c>
      <c r="AG79" s="36" t="s">
        <v>86</v>
      </c>
      <c r="AH79" s="36" t="s">
        <v>87</v>
      </c>
      <c r="AI79" s="36" t="s">
        <v>5</v>
      </c>
    </row>
    <row r="80" spans="1:35" x14ac:dyDescent="0.25">
      <c r="B80" s="16" t="s">
        <v>36</v>
      </c>
      <c r="C80" s="11" t="str">
        <f>B72</f>
        <v>Southampton</v>
      </c>
      <c r="D80" s="12" t="s">
        <v>7</v>
      </c>
      <c r="E80" s="13" t="str">
        <f>B70</f>
        <v>Deportivo</v>
      </c>
      <c r="F80" s="14">
        <v>3</v>
      </c>
      <c r="G80" s="17" t="s">
        <v>7</v>
      </c>
      <c r="H80" s="14">
        <v>0</v>
      </c>
      <c r="I80" s="12"/>
      <c r="J80" s="6">
        <f t="shared" si="32"/>
        <v>3</v>
      </c>
      <c r="K80" s="6">
        <f t="shared" si="33"/>
        <v>0</v>
      </c>
      <c r="M80" s="16" t="s">
        <v>11</v>
      </c>
      <c r="N80" s="11" t="str">
        <f>M72</f>
        <v>Deportivo</v>
      </c>
      <c r="O80" s="12" t="s">
        <v>7</v>
      </c>
      <c r="P80" s="13" t="str">
        <f>M70</f>
        <v>Newcastle</v>
      </c>
      <c r="Q80" s="14"/>
      <c r="R80" s="17" t="s">
        <v>7</v>
      </c>
      <c r="S80" s="14"/>
      <c r="T80" s="12"/>
      <c r="U80" s="6" t="str">
        <f t="shared" si="34"/>
        <v/>
      </c>
      <c r="V80" s="6" t="str">
        <f t="shared" si="35"/>
        <v/>
      </c>
      <c r="X80" s="27" t="str">
        <f>M70</f>
        <v>Newcastle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</row>
    <row r="81" spans="2:35" x14ac:dyDescent="0.25">
      <c r="B81" s="16" t="s">
        <v>38</v>
      </c>
      <c r="C81" s="11" t="str">
        <f>B74</f>
        <v>Verona</v>
      </c>
      <c r="D81" s="12" t="s">
        <v>7</v>
      </c>
      <c r="E81" s="13" t="str">
        <f>B71</f>
        <v>Vitesse</v>
      </c>
      <c r="F81" s="14">
        <v>4</v>
      </c>
      <c r="G81" s="12" t="s">
        <v>7</v>
      </c>
      <c r="H81" s="14">
        <v>0</v>
      </c>
      <c r="I81" s="12"/>
      <c r="J81" s="6">
        <f t="shared" si="32"/>
        <v>3</v>
      </c>
      <c r="K81" s="6">
        <f t="shared" si="33"/>
        <v>0</v>
      </c>
      <c r="M81" s="16" t="s">
        <v>13</v>
      </c>
      <c r="N81" s="11" t="str">
        <f>M74</f>
        <v>Fiorentina</v>
      </c>
      <c r="O81" s="12" t="s">
        <v>7</v>
      </c>
      <c r="P81" s="13" t="str">
        <f>M71</f>
        <v>Hannover</v>
      </c>
      <c r="Q81" s="14"/>
      <c r="R81" s="12" t="s">
        <v>7</v>
      </c>
      <c r="S81" s="14"/>
      <c r="T81" s="12"/>
      <c r="U81" s="6" t="str">
        <f t="shared" si="34"/>
        <v/>
      </c>
      <c r="V81" s="6" t="str">
        <f t="shared" si="35"/>
        <v/>
      </c>
      <c r="X81" s="27" t="str">
        <f t="shared" ref="X81:X84" si="36">M71</f>
        <v>Hannover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37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</row>
    <row r="82" spans="2:35" x14ac:dyDescent="0.25">
      <c r="B82" s="10" t="s">
        <v>40</v>
      </c>
      <c r="C82" s="11" t="str">
        <f>B72</f>
        <v>Southampton</v>
      </c>
      <c r="D82" s="12" t="s">
        <v>7</v>
      </c>
      <c r="E82" s="13" t="str">
        <f>B73</f>
        <v>Dortmund</v>
      </c>
      <c r="F82" s="14">
        <v>1</v>
      </c>
      <c r="G82" s="12" t="s">
        <v>7</v>
      </c>
      <c r="H82" s="14">
        <v>1</v>
      </c>
      <c r="I82" s="12"/>
      <c r="J82" s="6">
        <f t="shared" si="32"/>
        <v>1</v>
      </c>
      <c r="K82" s="6">
        <f t="shared" si="33"/>
        <v>1</v>
      </c>
      <c r="M82" s="10" t="s">
        <v>15</v>
      </c>
      <c r="N82" s="11" t="str">
        <f>M72</f>
        <v>Deportivo</v>
      </c>
      <c r="O82" s="12" t="s">
        <v>7</v>
      </c>
      <c r="P82" s="13" t="str">
        <f>M73</f>
        <v>PSV</v>
      </c>
      <c r="Q82" s="14"/>
      <c r="R82" s="12" t="s">
        <v>7</v>
      </c>
      <c r="S82" s="14"/>
      <c r="T82" s="12"/>
      <c r="U82" s="6" t="str">
        <f t="shared" si="34"/>
        <v/>
      </c>
      <c r="V82" s="6" t="str">
        <f t="shared" si="35"/>
        <v/>
      </c>
      <c r="X82" s="27" t="str">
        <f t="shared" si="36"/>
        <v>Deportivo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37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</row>
    <row r="83" spans="2:35" x14ac:dyDescent="0.25">
      <c r="B83" s="16" t="s">
        <v>8</v>
      </c>
      <c r="C83" s="11" t="str">
        <f>B70</f>
        <v>Deportivo</v>
      </c>
      <c r="D83" s="12" t="s">
        <v>7</v>
      </c>
      <c r="E83" s="13" t="str">
        <f>B71</f>
        <v>Vitesse</v>
      </c>
      <c r="F83" s="14">
        <v>1</v>
      </c>
      <c r="G83" s="12" t="s">
        <v>7</v>
      </c>
      <c r="H83" s="14">
        <v>0</v>
      </c>
      <c r="I83" s="12"/>
      <c r="J83" s="6">
        <f t="shared" si="32"/>
        <v>3</v>
      </c>
      <c r="K83" s="6">
        <f t="shared" si="33"/>
        <v>0</v>
      </c>
      <c r="M83" s="16" t="s">
        <v>17</v>
      </c>
      <c r="N83" s="11" t="str">
        <f>M70</f>
        <v>Newcastle</v>
      </c>
      <c r="O83" s="12" t="s">
        <v>7</v>
      </c>
      <c r="P83" s="13" t="str">
        <f>M71</f>
        <v>Hannover</v>
      </c>
      <c r="Q83" s="14"/>
      <c r="R83" s="12" t="s">
        <v>7</v>
      </c>
      <c r="S83" s="14"/>
      <c r="T83" s="12"/>
      <c r="U83" s="6" t="str">
        <f t="shared" si="34"/>
        <v/>
      </c>
      <c r="V83" s="6" t="str">
        <f t="shared" si="35"/>
        <v/>
      </c>
      <c r="X83" s="27" t="str">
        <f t="shared" si="36"/>
        <v>PSV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37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</row>
    <row r="84" spans="2:35" x14ac:dyDescent="0.25">
      <c r="B84" s="16" t="s">
        <v>10</v>
      </c>
      <c r="C84" s="11" t="str">
        <f>B74</f>
        <v>Verona</v>
      </c>
      <c r="D84" s="12" t="s">
        <v>7</v>
      </c>
      <c r="E84" s="13" t="str">
        <f>B72</f>
        <v>Southampton</v>
      </c>
      <c r="F84" s="14">
        <v>2</v>
      </c>
      <c r="G84" s="12" t="s">
        <v>7</v>
      </c>
      <c r="H84" s="14">
        <v>1</v>
      </c>
      <c r="I84" s="12"/>
      <c r="J84" s="6">
        <f t="shared" si="32"/>
        <v>3</v>
      </c>
      <c r="K84" s="6">
        <f t="shared" si="33"/>
        <v>0</v>
      </c>
      <c r="M84" s="10" t="s">
        <v>21</v>
      </c>
      <c r="N84" s="11" t="str">
        <f>M74</f>
        <v>Fiorentina</v>
      </c>
      <c r="O84" s="12" t="s">
        <v>7</v>
      </c>
      <c r="P84" s="13" t="str">
        <f>M72</f>
        <v>Deportivo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36"/>
        <v>Fiorentina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37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</row>
    <row r="85" spans="2:35" x14ac:dyDescent="0.25">
      <c r="B85" s="16" t="s">
        <v>12</v>
      </c>
      <c r="C85" s="11" t="str">
        <f>B73</f>
        <v>Dortmund</v>
      </c>
      <c r="D85" s="12" t="s">
        <v>7</v>
      </c>
      <c r="E85" s="13" t="str">
        <f>B70</f>
        <v>Deportivo</v>
      </c>
      <c r="F85" s="14">
        <v>0</v>
      </c>
      <c r="G85" s="12" t="s">
        <v>7</v>
      </c>
      <c r="H85" s="14">
        <v>0</v>
      </c>
      <c r="I85" s="12"/>
      <c r="J85" s="6">
        <f t="shared" si="32"/>
        <v>1</v>
      </c>
      <c r="K85" s="6">
        <f t="shared" si="33"/>
        <v>1</v>
      </c>
      <c r="M85" s="16" t="s">
        <v>23</v>
      </c>
      <c r="N85" s="11" t="str">
        <f>M73</f>
        <v>PSV</v>
      </c>
      <c r="O85" s="12" t="s">
        <v>7</v>
      </c>
      <c r="P85" s="13" t="str">
        <f>M70</f>
        <v>Newcastle</v>
      </c>
      <c r="Q85" s="14"/>
      <c r="R85" s="12" t="s">
        <v>7</v>
      </c>
      <c r="S85" s="14"/>
      <c r="T85" s="12"/>
      <c r="U85" s="6" t="str">
        <f t="shared" ref="U85:U87" si="38">IF(Q85="","",IF(Q85&gt;S85,3,IF(Q85=S85,1,0)))</f>
        <v/>
      </c>
      <c r="V85" s="6" t="str">
        <f t="shared" ref="V85:V87" si="39">IF(S85="","",IF(S85&gt;Q85,3,IF(S85=Q85,1,0)))</f>
        <v/>
      </c>
    </row>
    <row r="86" spans="2:35" x14ac:dyDescent="0.25">
      <c r="B86" s="16" t="s">
        <v>14</v>
      </c>
      <c r="C86" s="11" t="str">
        <f>B71</f>
        <v>Vitesse</v>
      </c>
      <c r="D86" s="12" t="s">
        <v>7</v>
      </c>
      <c r="E86" s="13" t="str">
        <f>B72</f>
        <v>Southampton</v>
      </c>
      <c r="F86" s="14">
        <v>0</v>
      </c>
      <c r="G86" s="12" t="s">
        <v>7</v>
      </c>
      <c r="H86" s="14">
        <v>2</v>
      </c>
      <c r="I86" s="12"/>
      <c r="J86" s="6">
        <f t="shared" si="32"/>
        <v>0</v>
      </c>
      <c r="K86" s="6">
        <f t="shared" si="33"/>
        <v>3</v>
      </c>
      <c r="M86" s="16" t="s">
        <v>25</v>
      </c>
      <c r="N86" s="11" t="str">
        <f>M71</f>
        <v>Hannover</v>
      </c>
      <c r="O86" s="12" t="s">
        <v>7</v>
      </c>
      <c r="P86" s="13" t="str">
        <f>M72</f>
        <v>Deportivo</v>
      </c>
      <c r="Q86" s="14"/>
      <c r="R86" s="12" t="s">
        <v>7</v>
      </c>
      <c r="S86" s="14"/>
      <c r="T86" s="12"/>
      <c r="U86" s="6" t="str">
        <f t="shared" si="38"/>
        <v/>
      </c>
      <c r="V86" s="6" t="str">
        <f t="shared" si="39"/>
        <v/>
      </c>
    </row>
    <row r="87" spans="2:35" x14ac:dyDescent="0.25">
      <c r="B87" s="16" t="s">
        <v>16</v>
      </c>
      <c r="C87" s="11" t="str">
        <f>B73</f>
        <v>Dortmund</v>
      </c>
      <c r="D87" s="12" t="s">
        <v>7</v>
      </c>
      <c r="E87" s="13" t="str">
        <f>B74</f>
        <v>Verona</v>
      </c>
      <c r="F87" s="14">
        <v>1</v>
      </c>
      <c r="G87" s="12" t="s">
        <v>7</v>
      </c>
      <c r="H87" s="14">
        <v>1</v>
      </c>
      <c r="I87" s="12"/>
      <c r="J87" s="6">
        <f t="shared" si="32"/>
        <v>1</v>
      </c>
      <c r="K87" s="6">
        <f t="shared" si="33"/>
        <v>1</v>
      </c>
      <c r="M87" s="16" t="s">
        <v>27</v>
      </c>
      <c r="N87" s="11" t="str">
        <f>M73</f>
        <v>PSV</v>
      </c>
      <c r="O87" s="12" t="s">
        <v>7</v>
      </c>
      <c r="P87" s="13" t="str">
        <f>M74</f>
        <v>Fiorentina</v>
      </c>
      <c r="Q87" s="14"/>
      <c r="R87" s="12" t="s">
        <v>7</v>
      </c>
      <c r="S87" s="14"/>
      <c r="T87" s="12"/>
      <c r="U87" s="6" t="str">
        <f t="shared" si="38"/>
        <v/>
      </c>
      <c r="V87" s="6" t="str">
        <f t="shared" si="39"/>
        <v/>
      </c>
    </row>
    <row r="88" spans="2:35" x14ac:dyDescent="0.25">
      <c r="C88" s="21"/>
      <c r="E88" s="20"/>
      <c r="G88" s="3"/>
      <c r="N88" s="18"/>
      <c r="P88" s="19"/>
      <c r="R88" s="3"/>
    </row>
    <row r="90" spans="2:35" x14ac:dyDescent="0.25">
      <c r="B90" s="2" t="s">
        <v>94</v>
      </c>
      <c r="D90" s="40"/>
      <c r="M90" s="2" t="s">
        <v>95</v>
      </c>
      <c r="O90" s="40"/>
    </row>
    <row r="91" spans="2:35" x14ac:dyDescent="0.25">
      <c r="D91" s="40"/>
      <c r="O91" s="40"/>
      <c r="X91" s="37" t="str">
        <f>B90</f>
        <v>Poule E-E</v>
      </c>
      <c r="Y91" s="36" t="s">
        <v>80</v>
      </c>
      <c r="Z91" s="36" t="s">
        <v>81</v>
      </c>
      <c r="AA91" s="36" t="s">
        <v>82</v>
      </c>
      <c r="AB91" s="36" t="s">
        <v>4</v>
      </c>
      <c r="AC91" s="36" t="s">
        <v>83</v>
      </c>
      <c r="AD91" s="36" t="s">
        <v>84</v>
      </c>
      <c r="AE91" s="36" t="s">
        <v>85</v>
      </c>
      <c r="AF91" s="36" t="s">
        <v>86</v>
      </c>
      <c r="AG91" s="36" t="s">
        <v>87</v>
      </c>
      <c r="AH91" s="36" t="s">
        <v>5</v>
      </c>
    </row>
    <row r="92" spans="2:35" x14ac:dyDescent="0.25">
      <c r="B92" s="4" t="s">
        <v>141</v>
      </c>
      <c r="C92" s="55" t="s">
        <v>225</v>
      </c>
      <c r="D92" s="40"/>
      <c r="M92" s="1" t="str">
        <f>X73</f>
        <v>Dortmund</v>
      </c>
      <c r="N92" s="1" t="s">
        <v>102</v>
      </c>
      <c r="O92" s="40"/>
      <c r="X92" s="27" t="str">
        <f>B92</f>
        <v>Sevilla</v>
      </c>
      <c r="Y92" s="6">
        <f>J99</f>
        <v>0</v>
      </c>
      <c r="Z92" s="6">
        <f>J101</f>
        <v>0</v>
      </c>
      <c r="AA92" s="6">
        <f>K103</f>
        <v>1</v>
      </c>
      <c r="AB92" s="28">
        <f>SUM(Y92:AA92)</f>
        <v>1</v>
      </c>
      <c r="AC92" s="6">
        <f>SUMIF(C99:C104,X92,F99:F104)+SUMIF(E99:E104,X92,H99:H104)</f>
        <v>1</v>
      </c>
      <c r="AD92" s="6">
        <f>SUMIF(C99:C104,X92,H99:H104)+SUMIF(E99:E104,X92,F99:F104)</f>
        <v>3</v>
      </c>
      <c r="AE92" s="6">
        <f>SUMPRODUCT((C99:C104=X92)*(J99:J104=3))+SUMPRODUCT((E99:E104=X92)*(K99:K104=3))</f>
        <v>0</v>
      </c>
      <c r="AF92" s="6">
        <f>SUMPRODUCT((C99:C104=X92)*(J99:J104=1))+SUMPRODUCT((E99:E104=X92)*(K99:K104=1))</f>
        <v>1</v>
      </c>
      <c r="AG92" s="6">
        <f>SUMPRODUCT((C99:C104=X92)*(J99:J104=0))+SUMPRODUCT((E99:E104=X92)*(K99:K104=0))</f>
        <v>2</v>
      </c>
      <c r="AH92" s="29">
        <f>RANK(AB92,AB92:AB95,0)</f>
        <v>4</v>
      </c>
    </row>
    <row r="93" spans="2:35" x14ac:dyDescent="0.25">
      <c r="B93" s="4" t="s">
        <v>110</v>
      </c>
      <c r="C93" s="55" t="s">
        <v>99</v>
      </c>
      <c r="D93" s="40"/>
      <c r="M93" s="1" t="str">
        <f>X71</f>
        <v>Vitesse</v>
      </c>
      <c r="N93" s="1" t="s">
        <v>99</v>
      </c>
      <c r="O93" s="40"/>
      <c r="X93" s="27" t="str">
        <f t="shared" ref="X93:X95" si="40">B93</f>
        <v>PSV</v>
      </c>
      <c r="Y93" s="6">
        <f>K99</f>
        <v>3</v>
      </c>
      <c r="Z93" s="6">
        <f>J102</f>
        <v>1</v>
      </c>
      <c r="AA93" s="6">
        <f>J104</f>
        <v>3</v>
      </c>
      <c r="AB93" s="28">
        <f t="shared" ref="AB93:AB95" si="41">SUM(Y93:AA93)</f>
        <v>7</v>
      </c>
      <c r="AC93" s="6">
        <f>SUMIF(C99:C104,X93,F99:F104)+SUMIF(E99:E104,X93,H99:H104)</f>
        <v>4</v>
      </c>
      <c r="AD93" s="6">
        <f>SUMIF(C99:C104,X93,H99:H104)+SUMIF(E99:E104,X93,F99:F104)</f>
        <v>2</v>
      </c>
      <c r="AE93" s="6">
        <f>SUMPRODUCT((C99:C104=X93)*(J99:J104=3))+SUMPRODUCT((E99:E104=X93)*(K99:K104=3))</f>
        <v>2</v>
      </c>
      <c r="AF93" s="6">
        <f>SUMPRODUCT((C99:C104=X93)*(J99:J104=1))+SUMPRODUCT((E99:E104=X93)*(K99:K104=1))</f>
        <v>1</v>
      </c>
      <c r="AG93" s="6">
        <f>SUMPRODUCT((C99:C104=X93)*(J99:J104=0))+SUMPRODUCT((E99:E104=X93)*(K99:K104=0))</f>
        <v>0</v>
      </c>
      <c r="AH93" s="29">
        <f>RANK(AB93,AB92:AB95,0)</f>
        <v>1</v>
      </c>
    </row>
    <row r="94" spans="2:35" x14ac:dyDescent="0.25">
      <c r="B94" s="4" t="s">
        <v>114</v>
      </c>
      <c r="C94" s="55" t="s">
        <v>102</v>
      </c>
      <c r="D94" s="40"/>
      <c r="M94" s="1" t="str">
        <f>X112</f>
        <v>AS Roma</v>
      </c>
      <c r="N94" s="1" t="s">
        <v>104</v>
      </c>
      <c r="O94" s="40"/>
      <c r="X94" s="27" t="str">
        <f t="shared" si="40"/>
        <v>VFL Wolfsburg</v>
      </c>
      <c r="Y94" s="6">
        <f>J100</f>
        <v>0</v>
      </c>
      <c r="Z94" s="6">
        <f>K101</f>
        <v>3</v>
      </c>
      <c r="AA94" s="6">
        <f>K104</f>
        <v>0</v>
      </c>
      <c r="AB94" s="28">
        <f t="shared" si="41"/>
        <v>3</v>
      </c>
      <c r="AC94" s="6">
        <f>SUMIF(C99:C104,X94,F99:F104)+SUMIF(E99:E104,X94,H99:H104)</f>
        <v>2</v>
      </c>
      <c r="AD94" s="6">
        <f>SUMIF(C99:C104,X94,H99:H104)+SUMIF(E99:E104,X94,F99:F104)</f>
        <v>3</v>
      </c>
      <c r="AE94" s="6">
        <f>SUMPRODUCT((C99:C104=X94)*(J99:J104=3))+SUMPRODUCT((E99:E104=X94)*(K99:K104=3))</f>
        <v>1</v>
      </c>
      <c r="AF94" s="6">
        <f>SUMPRODUCT((C99:C104=X94)*(J99:J104=1))+SUMPRODUCT((E99:E104=X94)*(K99:K104=1))</f>
        <v>0</v>
      </c>
      <c r="AG94" s="6">
        <f>SUMPRODUCT((C99:C104=X94)*(J99:J104=0))+SUMPRODUCT((E99:E104=X94)*(K99:K104=0))</f>
        <v>2</v>
      </c>
      <c r="AH94" s="29">
        <f>RANK(AB94,AB92:AB95,0)</f>
        <v>3</v>
      </c>
    </row>
    <row r="95" spans="2:35" x14ac:dyDescent="0.25">
      <c r="B95" s="4" t="s">
        <v>143</v>
      </c>
      <c r="C95" s="55" t="s">
        <v>104</v>
      </c>
      <c r="D95" s="40"/>
      <c r="M95" s="1" t="str">
        <f>X110</f>
        <v>FC Barcelona</v>
      </c>
      <c r="N95" s="1" t="s">
        <v>225</v>
      </c>
      <c r="O95" s="40"/>
      <c r="X95" s="27" t="str">
        <f t="shared" si="40"/>
        <v>Fiorentina</v>
      </c>
      <c r="Y95" s="6">
        <f>K100</f>
        <v>3</v>
      </c>
      <c r="Z95" s="6">
        <f>K102</f>
        <v>1</v>
      </c>
      <c r="AA95" s="6">
        <f>J103</f>
        <v>1</v>
      </c>
      <c r="AB95" s="28">
        <f t="shared" si="41"/>
        <v>5</v>
      </c>
      <c r="AC95" s="6">
        <f>SUMIF(C99:C104,X95,F99:F104)+SUMIF(E99:E104,X95,H99:H104)</f>
        <v>1</v>
      </c>
      <c r="AD95" s="6">
        <f>SUMIF(C99:C104,X95,H99:H104)+SUMIF(E99:E104,X95,F99:F104)</f>
        <v>0</v>
      </c>
      <c r="AE95" s="6">
        <f>SUMPRODUCT((C99:C104=X95)*(J99:J104=3))+SUMPRODUCT((E99:E104=X95)*(K99:K104=3))</f>
        <v>1</v>
      </c>
      <c r="AF95" s="6">
        <f>SUMPRODUCT((C99:C104=X95)*(J99:J104=1))+SUMPRODUCT((E99:E104=X95)*(K99:K104=1))</f>
        <v>2</v>
      </c>
      <c r="AG95" s="6">
        <f>SUMPRODUCT((C99:C104=X95)*(J99:J104=0))+SUMPRODUCT((E99:E104=X95)*(K99:K104=0))</f>
        <v>0</v>
      </c>
      <c r="AH95" s="29">
        <f>RANK(AB95,AB92:AB95,0)</f>
        <v>2</v>
      </c>
    </row>
    <row r="96" spans="2:35" x14ac:dyDescent="0.25">
      <c r="B96" s="4"/>
      <c r="C96" s="5"/>
      <c r="D96" s="40"/>
      <c r="M96" s="4"/>
      <c r="N96" s="5"/>
      <c r="O96" s="40"/>
      <c r="X96"/>
      <c r="Y96" s="39"/>
      <c r="Z96" s="39"/>
      <c r="AA96" s="39"/>
      <c r="AB96" s="39"/>
      <c r="AC96" s="39"/>
      <c r="AD96" s="39"/>
      <c r="AE96" s="39"/>
      <c r="AF96" s="30"/>
    </row>
    <row r="97" spans="2:34" x14ac:dyDescent="0.25">
      <c r="B97" s="2" t="s">
        <v>198</v>
      </c>
      <c r="D97" s="40"/>
      <c r="M97" s="2" t="s">
        <v>199</v>
      </c>
      <c r="O97" s="40"/>
      <c r="X97"/>
      <c r="Y97" s="39"/>
      <c r="Z97" s="39"/>
      <c r="AA97" s="39"/>
      <c r="AB97" s="39"/>
      <c r="AC97" s="39"/>
      <c r="AD97" s="39"/>
      <c r="AE97" s="39"/>
      <c r="AF97"/>
    </row>
    <row r="98" spans="2:34" x14ac:dyDescent="0.25">
      <c r="B98" s="8"/>
      <c r="C98" s="8"/>
      <c r="D98" s="38"/>
      <c r="E98" s="8"/>
      <c r="F98" s="73" t="s">
        <v>5</v>
      </c>
      <c r="G98" s="74"/>
      <c r="H98" s="74"/>
      <c r="I98" s="8"/>
      <c r="J98" s="75" t="s">
        <v>4</v>
      </c>
      <c r="K98" s="73"/>
      <c r="M98" s="8"/>
      <c r="N98" s="8"/>
      <c r="O98" s="38"/>
      <c r="P98" s="8"/>
      <c r="Q98" s="73" t="s">
        <v>5</v>
      </c>
      <c r="R98" s="74"/>
      <c r="S98" s="74"/>
      <c r="T98" s="8"/>
      <c r="U98" s="75" t="s">
        <v>4</v>
      </c>
      <c r="V98" s="73"/>
      <c r="X98"/>
      <c r="Y98" s="39"/>
      <c r="Z98" s="39"/>
      <c r="AA98" s="39"/>
      <c r="AB98" s="39"/>
      <c r="AC98" s="39"/>
      <c r="AD98" s="39"/>
      <c r="AE98" s="39"/>
      <c r="AF98"/>
    </row>
    <row r="99" spans="2:34" x14ac:dyDescent="0.25">
      <c r="B99" s="10" t="s">
        <v>6</v>
      </c>
      <c r="C99" s="11" t="str">
        <f>B92</f>
        <v>Sevilla</v>
      </c>
      <c r="D99" s="12" t="s">
        <v>7</v>
      </c>
      <c r="E99" s="13" t="str">
        <f>B93</f>
        <v>PSV</v>
      </c>
      <c r="F99" s="14">
        <v>1</v>
      </c>
      <c r="G99" s="12" t="s">
        <v>7</v>
      </c>
      <c r="H99" s="14">
        <v>2</v>
      </c>
      <c r="I99" s="12"/>
      <c r="J99" s="6">
        <f>IF(F99="","",IF(F99&gt;H99,3,IF(F99=H99,1,0)))</f>
        <v>0</v>
      </c>
      <c r="K99" s="6">
        <f>IF(H99="","",IF(H99&gt;F99,3,IF(H99=F99,1,0)))</f>
        <v>3</v>
      </c>
      <c r="M99" s="10" t="s">
        <v>29</v>
      </c>
      <c r="N99" s="11" t="str">
        <f>M92</f>
        <v>Dortmund</v>
      </c>
      <c r="O99" s="12" t="s">
        <v>7</v>
      </c>
      <c r="P99" s="13" t="str">
        <f>M93</f>
        <v>Vitesse</v>
      </c>
      <c r="Q99" s="14"/>
      <c r="R99" s="12" t="s">
        <v>7</v>
      </c>
      <c r="S99" s="14"/>
      <c r="T99" s="12"/>
      <c r="U99" s="6" t="str">
        <f>IF(Q99="","",IF(Q99&gt;S99,3,IF(Q99=S99,1,0)))</f>
        <v/>
      </c>
      <c r="V99" s="6" t="str">
        <f>IF(S99="","",IF(S99&gt;Q99,3,IF(S99=Q99,1,0)))</f>
        <v/>
      </c>
      <c r="X99"/>
      <c r="Y99" s="39"/>
      <c r="Z99" s="39"/>
      <c r="AA99" s="39"/>
      <c r="AB99" s="39"/>
      <c r="AC99" s="39"/>
      <c r="AD99" s="39"/>
      <c r="AE99" s="39"/>
      <c r="AF99"/>
      <c r="AG99" s="15"/>
    </row>
    <row r="100" spans="2:34" x14ac:dyDescent="0.25">
      <c r="B100" s="16" t="s">
        <v>9</v>
      </c>
      <c r="C100" s="11" t="str">
        <f>B94</f>
        <v>VFL Wolfsburg</v>
      </c>
      <c r="D100" s="12" t="s">
        <v>7</v>
      </c>
      <c r="E100" s="13" t="str">
        <f>B95</f>
        <v>Fiorentina</v>
      </c>
      <c r="F100" s="14">
        <v>0</v>
      </c>
      <c r="G100" s="12" t="s">
        <v>7</v>
      </c>
      <c r="H100" s="14">
        <v>1</v>
      </c>
      <c r="I100" s="12"/>
      <c r="J100" s="6">
        <f t="shared" ref="J100:J104" si="42">IF(F100="","",IF(F100&gt;H100,3,IF(F100=H100,1,0)))</f>
        <v>0</v>
      </c>
      <c r="K100" s="6">
        <f t="shared" ref="K100:K104" si="43">IF(H100="","",IF(H100&gt;F100,3,IF(H100=F100,1,0)))</f>
        <v>3</v>
      </c>
      <c r="M100" s="16" t="s">
        <v>31</v>
      </c>
      <c r="N100" s="11" t="str">
        <f>M94</f>
        <v>AS Roma</v>
      </c>
      <c r="O100" s="12" t="s">
        <v>7</v>
      </c>
      <c r="P100" s="13" t="str">
        <f>M95</f>
        <v>FC Barcelona</v>
      </c>
      <c r="Q100" s="14"/>
      <c r="R100" s="12" t="s">
        <v>7</v>
      </c>
      <c r="S100" s="14"/>
      <c r="T100" s="12"/>
      <c r="U100" s="6" t="str">
        <f t="shared" ref="U100:U104" si="44">IF(Q100="","",IF(Q100&gt;S100,3,IF(Q100=S100,1,0)))</f>
        <v/>
      </c>
      <c r="V100" s="6" t="str">
        <f t="shared" ref="V100:V104" si="45">IF(S100="","",IF(S100&gt;Q100,3,IF(S100=Q100,1,0)))</f>
        <v/>
      </c>
      <c r="X100" s="37" t="str">
        <f>M90</f>
        <v>Poule E-EE</v>
      </c>
      <c r="Y100" s="36" t="s">
        <v>80</v>
      </c>
      <c r="Z100" s="36" t="s">
        <v>81</v>
      </c>
      <c r="AA100" s="36" t="s">
        <v>82</v>
      </c>
      <c r="AB100" s="36" t="s">
        <v>4</v>
      </c>
      <c r="AC100" s="36" t="s">
        <v>83</v>
      </c>
      <c r="AD100" s="36" t="s">
        <v>84</v>
      </c>
      <c r="AE100" s="36" t="s">
        <v>85</v>
      </c>
      <c r="AF100" s="36" t="s">
        <v>86</v>
      </c>
      <c r="AG100" s="36" t="s">
        <v>87</v>
      </c>
      <c r="AH100" s="36" t="s">
        <v>5</v>
      </c>
    </row>
    <row r="101" spans="2:34" x14ac:dyDescent="0.25">
      <c r="B101" s="16" t="s">
        <v>11</v>
      </c>
      <c r="C101" s="11" t="str">
        <f>B92</f>
        <v>Sevilla</v>
      </c>
      <c r="D101" s="12" t="s">
        <v>7</v>
      </c>
      <c r="E101" s="13" t="str">
        <f>B94</f>
        <v>VFL Wolfsburg</v>
      </c>
      <c r="F101" s="14">
        <v>0</v>
      </c>
      <c r="G101" s="17" t="s">
        <v>7</v>
      </c>
      <c r="H101" s="14">
        <v>1</v>
      </c>
      <c r="I101" s="12"/>
      <c r="J101" s="6">
        <f t="shared" si="42"/>
        <v>0</v>
      </c>
      <c r="K101" s="6">
        <f t="shared" si="43"/>
        <v>3</v>
      </c>
      <c r="M101" s="16" t="s">
        <v>36</v>
      </c>
      <c r="N101" s="11" t="str">
        <f>M92</f>
        <v>Dortmund</v>
      </c>
      <c r="O101" s="12" t="s">
        <v>7</v>
      </c>
      <c r="P101" s="13" t="str">
        <f>M94</f>
        <v>AS Roma</v>
      </c>
      <c r="Q101" s="14"/>
      <c r="R101" s="17" t="s">
        <v>7</v>
      </c>
      <c r="S101" s="14"/>
      <c r="T101" s="12"/>
      <c r="U101" s="6" t="str">
        <f t="shared" si="44"/>
        <v/>
      </c>
      <c r="V101" s="6" t="str">
        <f t="shared" si="45"/>
        <v/>
      </c>
      <c r="X101" s="27" t="str">
        <f>M92</f>
        <v>Dortmund</v>
      </c>
      <c r="Y101" s="6" t="str">
        <f>U99</f>
        <v/>
      </c>
      <c r="Z101" s="6" t="str">
        <f>U101</f>
        <v/>
      </c>
      <c r="AA101" s="6" t="str">
        <f>V103</f>
        <v/>
      </c>
      <c r="AB101" s="28">
        <f>SUM(Y101:AA101)</f>
        <v>0</v>
      </c>
      <c r="AC101" s="6">
        <f>SUMIF(N99:N104,X101,Q99:Q104)+SUMIF(P99:P104,X101,S99:S104)</f>
        <v>0</v>
      </c>
      <c r="AD101" s="6">
        <f>SUMIF(N99:N104,X101,S99:S104)+SUMIF(P99:P104,X101,Q99:Q104)</f>
        <v>0</v>
      </c>
      <c r="AE101" s="6">
        <f>SUMPRODUCT((N99:N104=X101)*(U99:U104=3))+SUMPRODUCT((P99:P104=X101)*(V99:V104=3))</f>
        <v>0</v>
      </c>
      <c r="AF101" s="6">
        <f>SUMPRODUCT((N99:N104=X101)*(U99:U104=1))+SUMPRODUCT((P99:P104=X101)*(V99:V104=1))</f>
        <v>0</v>
      </c>
      <c r="AG101" s="6">
        <f>SUMPRODUCT((N99:N104=X101)*(U99:U104=0))+SUMPRODUCT((P99:P104=X101)*(V99:V104=0))</f>
        <v>0</v>
      </c>
      <c r="AH101" s="29">
        <f>RANK(AB101,AB101:AB104,0)</f>
        <v>1</v>
      </c>
    </row>
    <row r="102" spans="2:34" x14ac:dyDescent="0.25">
      <c r="B102" s="16" t="s">
        <v>13</v>
      </c>
      <c r="C102" s="11" t="str">
        <f>B93</f>
        <v>PSV</v>
      </c>
      <c r="D102" s="12" t="s">
        <v>7</v>
      </c>
      <c r="E102" s="13" t="str">
        <f>B95</f>
        <v>Fiorentina</v>
      </c>
      <c r="F102" s="14">
        <v>0</v>
      </c>
      <c r="G102" s="12" t="s">
        <v>7</v>
      </c>
      <c r="H102" s="14">
        <v>0</v>
      </c>
      <c r="I102" s="12"/>
      <c r="J102" s="6">
        <f t="shared" si="42"/>
        <v>1</v>
      </c>
      <c r="K102" s="6">
        <f t="shared" si="43"/>
        <v>1</v>
      </c>
      <c r="M102" s="16" t="s">
        <v>38</v>
      </c>
      <c r="N102" s="11" t="str">
        <f>M93</f>
        <v>Vitesse</v>
      </c>
      <c r="O102" s="12" t="s">
        <v>7</v>
      </c>
      <c r="P102" s="13" t="str">
        <f>M95</f>
        <v>FC Barcelona</v>
      </c>
      <c r="Q102" s="14"/>
      <c r="R102" s="12" t="s">
        <v>7</v>
      </c>
      <c r="S102" s="14"/>
      <c r="T102" s="12"/>
      <c r="U102" s="6" t="str">
        <f t="shared" si="44"/>
        <v/>
      </c>
      <c r="V102" s="6" t="str">
        <f t="shared" si="45"/>
        <v/>
      </c>
      <c r="X102" s="27" t="str">
        <f t="shared" ref="X102:X104" si="46">M93</f>
        <v>Vitesse</v>
      </c>
      <c r="Y102" s="6" t="str">
        <f>V99</f>
        <v/>
      </c>
      <c r="Z102" s="6" t="str">
        <f>U102</f>
        <v/>
      </c>
      <c r="AA102" s="6" t="str">
        <f>U104</f>
        <v/>
      </c>
      <c r="AB102" s="28">
        <f t="shared" ref="AB102:AB104" si="47">SUM(Y102:AA102)</f>
        <v>0</v>
      </c>
      <c r="AC102" s="6">
        <f>SUMIF(N99:N104,X102,Q99:Q104)+SUMIF(P99:P104,X102,S99:S104)</f>
        <v>0</v>
      </c>
      <c r="AD102" s="6">
        <f>SUMIF(N99:N104,X102,S99:S104)+SUMIF(P99:P104,X102,Q99:Q104)</f>
        <v>0</v>
      </c>
      <c r="AE102" s="6">
        <f>SUMPRODUCT((N99:N104=X102)*(U99:U104=3))+SUMPRODUCT((P99:P104=X102)*(V99:V104=3))</f>
        <v>0</v>
      </c>
      <c r="AF102" s="6">
        <f>SUMPRODUCT((N99:N104=X102)*(U99:U104=1))+SUMPRODUCT((P99:P104=X102)*(V99:V104=1))</f>
        <v>0</v>
      </c>
      <c r="AG102" s="6">
        <f>SUMPRODUCT((N99:N104=X102)*(U99:U104=0))+SUMPRODUCT((P99:P104=X102)*(V99:V104=0))</f>
        <v>0</v>
      </c>
      <c r="AH102" s="29">
        <f>RANK(AB102,AB101:AB104,0)</f>
        <v>1</v>
      </c>
    </row>
    <row r="103" spans="2:34" x14ac:dyDescent="0.25">
      <c r="B103" s="10" t="s">
        <v>15</v>
      </c>
      <c r="C103" s="11" t="str">
        <f>B95</f>
        <v>Fiorentina</v>
      </c>
      <c r="D103" s="12" t="s">
        <v>7</v>
      </c>
      <c r="E103" s="13" t="str">
        <f>B92</f>
        <v>Sevilla</v>
      </c>
      <c r="F103" s="14">
        <v>0</v>
      </c>
      <c r="G103" s="12" t="s">
        <v>7</v>
      </c>
      <c r="H103" s="14">
        <v>0</v>
      </c>
      <c r="I103" s="12"/>
      <c r="J103" s="6">
        <f t="shared" si="42"/>
        <v>1</v>
      </c>
      <c r="K103" s="6">
        <f t="shared" si="43"/>
        <v>1</v>
      </c>
      <c r="M103" s="10" t="s">
        <v>40</v>
      </c>
      <c r="N103" s="11" t="str">
        <f>M95</f>
        <v>FC Barcelona</v>
      </c>
      <c r="O103" s="12" t="s">
        <v>7</v>
      </c>
      <c r="P103" s="13" t="str">
        <f>M92</f>
        <v>Dortmund</v>
      </c>
      <c r="Q103" s="14"/>
      <c r="R103" s="12" t="s">
        <v>7</v>
      </c>
      <c r="S103" s="14"/>
      <c r="T103" s="12"/>
      <c r="U103" s="6" t="str">
        <f t="shared" si="44"/>
        <v/>
      </c>
      <c r="V103" s="6" t="str">
        <f t="shared" si="45"/>
        <v/>
      </c>
      <c r="X103" s="27" t="str">
        <f t="shared" si="46"/>
        <v>AS Roma</v>
      </c>
      <c r="Y103" s="6" t="str">
        <f>U100</f>
        <v/>
      </c>
      <c r="Z103" s="6" t="str">
        <f>V101</f>
        <v/>
      </c>
      <c r="AA103" s="6" t="str">
        <f>V104</f>
        <v/>
      </c>
      <c r="AB103" s="28">
        <f t="shared" si="47"/>
        <v>0</v>
      </c>
      <c r="AC103" s="6">
        <f>SUMIF(N99:N104,X103,Q99:Q104)+SUMIF(P99:P104,X103,S99:S104)</f>
        <v>0</v>
      </c>
      <c r="AD103" s="6">
        <f>SUMIF(N99:N104,X103,S99:S104)+SUMIF(P99:P104,X103,Q99:Q104)</f>
        <v>0</v>
      </c>
      <c r="AE103" s="6">
        <f>SUMPRODUCT((N99:N104=X103)*(U99:U104=3))+SUMPRODUCT((P99:P104=X103)*(V99:V104=3))</f>
        <v>0</v>
      </c>
      <c r="AF103" s="6">
        <f>SUMPRODUCT((N99:N104=X103)*(U99:U104=1))+SUMPRODUCT((P99:P104=X103)*(V99:V104=1))</f>
        <v>0</v>
      </c>
      <c r="AG103" s="6">
        <f>SUMPRODUCT((N99:N104=X103)*(U99:U104=0))+SUMPRODUCT((P99:P104=X103)*(V99:V104=0))</f>
        <v>0</v>
      </c>
      <c r="AH103" s="29">
        <f>RANK(AB103,AB101:AB104,0)</f>
        <v>1</v>
      </c>
    </row>
    <row r="104" spans="2:34" x14ac:dyDescent="0.25">
      <c r="B104" s="16" t="s">
        <v>17</v>
      </c>
      <c r="C104" s="11" t="str">
        <f>B93</f>
        <v>PSV</v>
      </c>
      <c r="D104" s="12" t="s">
        <v>7</v>
      </c>
      <c r="E104" s="13" t="str">
        <f>B94</f>
        <v>VFL Wolfsburg</v>
      </c>
      <c r="F104" s="14">
        <v>2</v>
      </c>
      <c r="G104" s="12" t="s">
        <v>7</v>
      </c>
      <c r="H104" s="14">
        <v>1</v>
      </c>
      <c r="I104" s="12"/>
      <c r="J104" s="6">
        <f t="shared" si="42"/>
        <v>3</v>
      </c>
      <c r="K104" s="6">
        <f t="shared" si="43"/>
        <v>0</v>
      </c>
      <c r="M104" s="16" t="s">
        <v>8</v>
      </c>
      <c r="N104" s="11" t="str">
        <f>M93</f>
        <v>Vitesse</v>
      </c>
      <c r="O104" s="12" t="s">
        <v>7</v>
      </c>
      <c r="P104" s="13" t="str">
        <f>M94</f>
        <v>AS Roma</v>
      </c>
      <c r="Q104" s="14"/>
      <c r="R104" s="12" t="s">
        <v>7</v>
      </c>
      <c r="S104" s="14"/>
      <c r="T104" s="12"/>
      <c r="U104" s="6" t="str">
        <f t="shared" si="44"/>
        <v/>
      </c>
      <c r="V104" s="6" t="str">
        <f t="shared" si="45"/>
        <v/>
      </c>
      <c r="X104" s="27" t="str">
        <f t="shared" si="46"/>
        <v>FC Barcelona</v>
      </c>
      <c r="Y104" s="6" t="str">
        <f>V100</f>
        <v/>
      </c>
      <c r="Z104" s="6" t="str">
        <f>V102</f>
        <v/>
      </c>
      <c r="AA104" s="6" t="str">
        <f>U103</f>
        <v/>
      </c>
      <c r="AB104" s="28">
        <f t="shared" si="47"/>
        <v>0</v>
      </c>
      <c r="AC104" s="6">
        <f>SUMIF(N99:N104,X104,Q99:Q104)+SUMIF(P99:P104,X104,S99:S104)</f>
        <v>0</v>
      </c>
      <c r="AD104" s="6">
        <f>SUMIF(N99:N104,X104,S99:S104)+SUMIF(P99:P104,X104,Q99:Q104)</f>
        <v>0</v>
      </c>
      <c r="AE104" s="6">
        <f>SUMPRODUCT((N99:N104=X104)*(U99:U104=3))+SUMPRODUCT((P99:P104=X104)*(V99:V104=3))</f>
        <v>0</v>
      </c>
      <c r="AF104" s="6">
        <f>SUMPRODUCT((N99:N104=X104)*(U99:U104=1))+SUMPRODUCT((P99:P104=X104)*(V99:V104=1))</f>
        <v>0</v>
      </c>
      <c r="AG104" s="6">
        <f>SUMPRODUCT((N99:N104=X104)*(U99:U104=0))+SUMPRODUCT((P99:P104=X104)*(V99:V104=0))</f>
        <v>0</v>
      </c>
      <c r="AH104" s="29">
        <f>RANK(AB104,AB101:AB104,0)</f>
        <v>1</v>
      </c>
    </row>
    <row r="107" spans="2:34" x14ac:dyDescent="0.25">
      <c r="B107" s="2" t="s">
        <v>212</v>
      </c>
      <c r="D107" s="40"/>
      <c r="M107" s="2" t="s">
        <v>96</v>
      </c>
      <c r="O107" s="40"/>
    </row>
    <row r="108" spans="2:34" x14ac:dyDescent="0.25">
      <c r="D108" s="40"/>
      <c r="O108" s="40"/>
      <c r="X108" s="37" t="str">
        <f>B107</f>
        <v>Poule E-F</v>
      </c>
      <c r="Y108" s="36" t="s">
        <v>80</v>
      </c>
      <c r="Z108" s="36" t="s">
        <v>81</v>
      </c>
      <c r="AA108" s="36" t="s">
        <v>82</v>
      </c>
      <c r="AB108" s="36" t="s">
        <v>4</v>
      </c>
      <c r="AC108" s="36" t="s">
        <v>83</v>
      </c>
      <c r="AD108" s="36" t="s">
        <v>84</v>
      </c>
      <c r="AE108" s="36" t="s">
        <v>85</v>
      </c>
      <c r="AF108" s="36" t="s">
        <v>86</v>
      </c>
      <c r="AG108" s="36" t="s">
        <v>87</v>
      </c>
      <c r="AH108" s="36" t="s">
        <v>5</v>
      </c>
    </row>
    <row r="109" spans="2:34" x14ac:dyDescent="0.25">
      <c r="B109" s="4" t="s">
        <v>153</v>
      </c>
      <c r="C109" s="55" t="s">
        <v>135</v>
      </c>
      <c r="D109" s="40"/>
      <c r="M109" s="1" t="str">
        <f>X94</f>
        <v>VFL Wolfsburg</v>
      </c>
      <c r="N109" s="4" t="s">
        <v>102</v>
      </c>
      <c r="O109" s="40"/>
      <c r="X109" s="27" t="str">
        <f>B109</f>
        <v>Lille</v>
      </c>
      <c r="Y109" s="6">
        <f>J116</f>
        <v>0</v>
      </c>
      <c r="Z109" s="6">
        <f>J118</f>
        <v>1</v>
      </c>
      <c r="AA109" s="6">
        <f>K120</f>
        <v>0</v>
      </c>
      <c r="AB109" s="28">
        <f>SUM(Y109:AA109)</f>
        <v>1</v>
      </c>
      <c r="AC109" s="6">
        <f>SUMIF(C116:C121,X109,F116:F121)+SUMIF(E116:E121,X109,H116:H121)</f>
        <v>0</v>
      </c>
      <c r="AD109" s="6">
        <f>SUMIF(C116:C121,X109,H116:H121)+SUMIF(E116:E121,X109,F116:F121)</f>
        <v>2</v>
      </c>
      <c r="AE109" s="6">
        <f>SUMPRODUCT((C116:C121=X109)*(J116:J121=3))+SUMPRODUCT((E116:E121=X109)*(K116:K121=3))</f>
        <v>0</v>
      </c>
      <c r="AF109" s="6">
        <f>SUMPRODUCT((C116:C121=X109)*(J116:J121=1))+SUMPRODUCT((E116:E121=X109)*(K116:K121=1))</f>
        <v>1</v>
      </c>
      <c r="AG109" s="6">
        <f>SUMPRODUCT((C116:C121=X109)*(J116:J121=0))+SUMPRODUCT((E116:E121=X109)*(K116:K121=0))</f>
        <v>2</v>
      </c>
      <c r="AH109" s="29">
        <f>RANK(AB109,AB109:AB112,0)</f>
        <v>3</v>
      </c>
    </row>
    <row r="110" spans="2:34" x14ac:dyDescent="0.25">
      <c r="B110" s="4" t="s">
        <v>138</v>
      </c>
      <c r="C110" s="55" t="s">
        <v>225</v>
      </c>
      <c r="D110" s="40"/>
      <c r="M110" s="1" t="str">
        <f>X92</f>
        <v>Sevilla</v>
      </c>
      <c r="N110" s="4" t="s">
        <v>225</v>
      </c>
      <c r="O110" s="40"/>
      <c r="X110" s="27" t="str">
        <f t="shared" ref="X110:X112" si="48">B110</f>
        <v>FC Barcelona</v>
      </c>
      <c r="Y110" s="6">
        <f>K116</f>
        <v>3</v>
      </c>
      <c r="Z110" s="6">
        <f>J119</f>
        <v>0</v>
      </c>
      <c r="AA110" s="6">
        <f>J121</f>
        <v>3</v>
      </c>
      <c r="AB110" s="28">
        <f t="shared" ref="AB110:AB112" si="49">SUM(Y110:AA110)</f>
        <v>6</v>
      </c>
      <c r="AC110" s="6">
        <f>SUMIF(C116:C121,X110,F116:F121)+SUMIF(E116:E121,X110,H116:H121)</f>
        <v>3</v>
      </c>
      <c r="AD110" s="6">
        <f>SUMIF(C116:C121,X110,H116:H121)+SUMIF(E116:E121,X110,F116:F121)</f>
        <v>3</v>
      </c>
      <c r="AE110" s="6">
        <f>SUMPRODUCT((C116:C121=X110)*(J116:J121=3))+SUMPRODUCT((E116:E121=X110)*(K116:K121=3))</f>
        <v>2</v>
      </c>
      <c r="AF110" s="6">
        <f>SUMPRODUCT((C116:C121=X110)*(J116:J121=1))+SUMPRODUCT((E116:E121=X110)*(K116:K121=1))</f>
        <v>0</v>
      </c>
      <c r="AG110" s="6">
        <f>SUMPRODUCT((C116:C121=X110)*(J116:J121=0))+SUMPRODUCT((E116:E121=X110)*(K116:K121=0))</f>
        <v>1</v>
      </c>
      <c r="AH110" s="29">
        <f>RANK(AB110,AB109:AB112,0)</f>
        <v>2</v>
      </c>
    </row>
    <row r="111" spans="2:34" x14ac:dyDescent="0.25">
      <c r="B111" s="4" t="s">
        <v>98</v>
      </c>
      <c r="C111" s="55" t="s">
        <v>99</v>
      </c>
      <c r="D111" s="40"/>
      <c r="M111" s="1" t="str">
        <f>X109</f>
        <v>Lille</v>
      </c>
      <c r="N111" s="4" t="s">
        <v>135</v>
      </c>
      <c r="O111" s="40"/>
      <c r="X111" s="27" t="str">
        <f t="shared" si="48"/>
        <v>Ajax</v>
      </c>
      <c r="Y111" s="6">
        <f>J117</f>
        <v>0</v>
      </c>
      <c r="Z111" s="6">
        <f>K118</f>
        <v>1</v>
      </c>
      <c r="AA111" s="6">
        <f>K121</f>
        <v>0</v>
      </c>
      <c r="AB111" s="28">
        <f t="shared" si="49"/>
        <v>1</v>
      </c>
      <c r="AC111" s="6">
        <f>SUMIF(C116:C121,X111,F116:F121)+SUMIF(E116:E121,X111,H116:H121)</f>
        <v>0</v>
      </c>
      <c r="AD111" s="6">
        <f>SUMIF(C116:C121,X111,H116:H121)+SUMIF(E116:E121,X111,F116:F121)</f>
        <v>5</v>
      </c>
      <c r="AE111" s="6">
        <f>SUMPRODUCT((C116:C121=X111)*(J116:J121=3))+SUMPRODUCT((E116:E121=X111)*(K116:K121=3))</f>
        <v>0</v>
      </c>
      <c r="AF111" s="6">
        <f>SUMPRODUCT((C116:C121=X111)*(J116:J121=1))+SUMPRODUCT((E116:E121=X111)*(K116:K121=1))</f>
        <v>1</v>
      </c>
      <c r="AG111" s="6">
        <f>SUMPRODUCT((C116:C121=X111)*(J116:J121=0))+SUMPRODUCT((E116:E121=X111)*(K116:K121=0))</f>
        <v>2</v>
      </c>
      <c r="AH111" s="29">
        <v>4</v>
      </c>
    </row>
    <row r="112" spans="2:34" x14ac:dyDescent="0.25">
      <c r="B112" s="4" t="s">
        <v>103</v>
      </c>
      <c r="C112" s="55" t="s">
        <v>104</v>
      </c>
      <c r="D112" s="40"/>
      <c r="M112" s="1" t="str">
        <f>X111</f>
        <v>Ajax</v>
      </c>
      <c r="N112" s="4" t="s">
        <v>99</v>
      </c>
      <c r="O112" s="40"/>
      <c r="X112" s="27" t="str">
        <f t="shared" si="48"/>
        <v>AS Roma</v>
      </c>
      <c r="Y112" s="6">
        <f>K117</f>
        <v>3</v>
      </c>
      <c r="Z112" s="6">
        <f>K119</f>
        <v>3</v>
      </c>
      <c r="AA112" s="6">
        <f>J120</f>
        <v>3</v>
      </c>
      <c r="AB112" s="28">
        <f t="shared" si="49"/>
        <v>9</v>
      </c>
      <c r="AC112" s="6">
        <f>SUMIF(C116:C121,X112,F116:F121)+SUMIF(E116:E121,X112,H116:H121)</f>
        <v>7</v>
      </c>
      <c r="AD112" s="6">
        <f>SUMIF(C116:C121,X112,H116:H121)+SUMIF(E116:E121,X112,F116:F121)</f>
        <v>0</v>
      </c>
      <c r="AE112" s="6">
        <f>SUMPRODUCT((C116:C121=X112)*(J116:J121=3))+SUMPRODUCT((E116:E121=X112)*(K116:K121=3))</f>
        <v>3</v>
      </c>
      <c r="AF112" s="6">
        <f>SUMPRODUCT((C116:C121=X112)*(J116:J121=1))+SUMPRODUCT((E116:E121=X112)*(K116:K121=1))</f>
        <v>0</v>
      </c>
      <c r="AG112" s="6">
        <f>SUMPRODUCT((C116:C121=X112)*(J116:J121=0))+SUMPRODUCT((E116:E121=X112)*(K116:K121=0))</f>
        <v>0</v>
      </c>
      <c r="AH112" s="29">
        <f>RANK(AB112,AB109:AB112,0)</f>
        <v>1</v>
      </c>
    </row>
    <row r="113" spans="2:34" x14ac:dyDescent="0.25">
      <c r="B113" s="4"/>
      <c r="C113" s="5"/>
      <c r="D113" s="40"/>
      <c r="M113" s="4"/>
      <c r="N113" s="5"/>
      <c r="O113" s="40"/>
      <c r="X113"/>
      <c r="Y113" s="39"/>
      <c r="Z113" s="39"/>
      <c r="AA113" s="39"/>
      <c r="AB113" s="39"/>
      <c r="AC113" s="39"/>
      <c r="AD113" s="39"/>
      <c r="AE113" s="39"/>
      <c r="AF113" s="30"/>
    </row>
    <row r="114" spans="2:34" x14ac:dyDescent="0.25">
      <c r="B114" s="2" t="s">
        <v>198</v>
      </c>
      <c r="D114" s="40"/>
      <c r="M114" s="2" t="s">
        <v>199</v>
      </c>
      <c r="O114" s="40"/>
      <c r="X114"/>
      <c r="Y114" s="39"/>
      <c r="Z114" s="39"/>
      <c r="AA114" s="39"/>
      <c r="AB114" s="39"/>
      <c r="AC114" s="39"/>
      <c r="AD114" s="39"/>
      <c r="AE114" s="39"/>
      <c r="AF114"/>
    </row>
    <row r="115" spans="2:34" x14ac:dyDescent="0.25">
      <c r="B115" s="8"/>
      <c r="C115" s="8"/>
      <c r="D115" s="38"/>
      <c r="E115" s="8"/>
      <c r="F115" s="73" t="s">
        <v>5</v>
      </c>
      <c r="G115" s="74"/>
      <c r="H115" s="74"/>
      <c r="I115" s="8"/>
      <c r="J115" s="75" t="s">
        <v>4</v>
      </c>
      <c r="K115" s="73"/>
      <c r="M115" s="8"/>
      <c r="N115" s="8"/>
      <c r="O115" s="38"/>
      <c r="P115" s="8"/>
      <c r="Q115" s="73" t="s">
        <v>5</v>
      </c>
      <c r="R115" s="74"/>
      <c r="S115" s="74"/>
      <c r="T115" s="8"/>
      <c r="U115" s="75" t="s">
        <v>4</v>
      </c>
      <c r="V115" s="73"/>
      <c r="X115"/>
      <c r="Y115" s="39"/>
      <c r="Z115" s="39"/>
      <c r="AA115" s="39"/>
      <c r="AB115" s="39"/>
      <c r="AC115" s="39"/>
      <c r="AD115" s="39"/>
      <c r="AE115" s="39"/>
      <c r="AF115"/>
    </row>
    <row r="116" spans="2:34" x14ac:dyDescent="0.25">
      <c r="B116" s="10" t="s">
        <v>21</v>
      </c>
      <c r="C116" s="11" t="str">
        <f>B109</f>
        <v>Lille</v>
      </c>
      <c r="D116" s="12" t="s">
        <v>7</v>
      </c>
      <c r="E116" s="13" t="str">
        <f>B110</f>
        <v>FC Barcelona</v>
      </c>
      <c r="F116" s="14">
        <v>0</v>
      </c>
      <c r="G116" s="12" t="s">
        <v>7</v>
      </c>
      <c r="H116" s="14">
        <v>1</v>
      </c>
      <c r="I116" s="12"/>
      <c r="J116" s="6">
        <f>IF(F116="","",IF(F116&gt;H116,3,IF(F116=H116,1,0)))</f>
        <v>0</v>
      </c>
      <c r="K116" s="6">
        <f>IF(H116="","",IF(H116&gt;F116,3,IF(H116=F116,1,0)))</f>
        <v>3</v>
      </c>
      <c r="M116" s="16" t="s">
        <v>10</v>
      </c>
      <c r="N116" s="11" t="str">
        <f>M109</f>
        <v>VFL Wolfsburg</v>
      </c>
      <c r="O116" s="12" t="s">
        <v>7</v>
      </c>
      <c r="P116" s="13" t="str">
        <f>M110</f>
        <v>Sevilla</v>
      </c>
      <c r="Q116" s="14"/>
      <c r="R116" s="12" t="s">
        <v>7</v>
      </c>
      <c r="S116" s="14"/>
      <c r="T116" s="12"/>
      <c r="U116" s="6" t="str">
        <f>IF(Q116="","",IF(Q116&gt;S116,3,IF(Q116=S116,1,0)))</f>
        <v/>
      </c>
      <c r="V116" s="6" t="str">
        <f>IF(S116="","",IF(S116&gt;Q116,3,IF(S116=Q116,1,0)))</f>
        <v/>
      </c>
      <c r="X116"/>
      <c r="Y116" s="39"/>
      <c r="Z116" s="39"/>
      <c r="AA116" s="39"/>
      <c r="AB116" s="39"/>
      <c r="AC116" s="39"/>
      <c r="AD116" s="39"/>
      <c r="AE116" s="39"/>
      <c r="AF116"/>
      <c r="AG116" s="15"/>
    </row>
    <row r="117" spans="2:34" x14ac:dyDescent="0.25">
      <c r="B117" s="16" t="s">
        <v>23</v>
      </c>
      <c r="C117" s="11" t="str">
        <f>B111</f>
        <v>Ajax</v>
      </c>
      <c r="D117" s="12" t="s">
        <v>7</v>
      </c>
      <c r="E117" s="13" t="str">
        <f>B112</f>
        <v>AS Roma</v>
      </c>
      <c r="F117" s="14">
        <v>0</v>
      </c>
      <c r="G117" s="12" t="s">
        <v>7</v>
      </c>
      <c r="H117" s="14">
        <v>3</v>
      </c>
      <c r="I117" s="12"/>
      <c r="J117" s="6">
        <f t="shared" ref="J117:J121" si="50">IF(F117="","",IF(F117&gt;H117,3,IF(F117=H117,1,0)))</f>
        <v>0</v>
      </c>
      <c r="K117" s="6">
        <f t="shared" ref="K117:K121" si="51">IF(H117="","",IF(H117&gt;F117,3,IF(H117=F117,1,0)))</f>
        <v>3</v>
      </c>
      <c r="M117" s="16" t="s">
        <v>12</v>
      </c>
      <c r="N117" s="11" t="str">
        <f>M111</f>
        <v>Lille</v>
      </c>
      <c r="O117" s="12" t="s">
        <v>7</v>
      </c>
      <c r="P117" s="13" t="str">
        <f>M112</f>
        <v>Ajax</v>
      </c>
      <c r="Q117" s="14"/>
      <c r="R117" s="12" t="s">
        <v>7</v>
      </c>
      <c r="S117" s="14"/>
      <c r="T117" s="12"/>
      <c r="U117" s="6" t="str">
        <f t="shared" ref="U117:U121" si="52">IF(Q117="","",IF(Q117&gt;S117,3,IF(Q117=S117,1,0)))</f>
        <v/>
      </c>
      <c r="V117" s="6" t="str">
        <f t="shared" ref="V117:V121" si="53">IF(S117="","",IF(S117&gt;Q117,3,IF(S117=Q117,1,0)))</f>
        <v/>
      </c>
      <c r="X117" s="37" t="str">
        <f>M107</f>
        <v>Poule E-FF</v>
      </c>
      <c r="Y117" s="36" t="s">
        <v>80</v>
      </c>
      <c r="Z117" s="36" t="s">
        <v>81</v>
      </c>
      <c r="AA117" s="36" t="s">
        <v>82</v>
      </c>
      <c r="AB117" s="36" t="s">
        <v>4</v>
      </c>
      <c r="AC117" s="36" t="s">
        <v>83</v>
      </c>
      <c r="AD117" s="36" t="s">
        <v>84</v>
      </c>
      <c r="AE117" s="36" t="s">
        <v>85</v>
      </c>
      <c r="AF117" s="36" t="s">
        <v>86</v>
      </c>
      <c r="AG117" s="36" t="s">
        <v>87</v>
      </c>
      <c r="AH117" s="36" t="s">
        <v>5</v>
      </c>
    </row>
    <row r="118" spans="2:34" x14ac:dyDescent="0.25">
      <c r="B118" s="16" t="s">
        <v>25</v>
      </c>
      <c r="C118" s="11" t="str">
        <f>B109</f>
        <v>Lille</v>
      </c>
      <c r="D118" s="12" t="s">
        <v>7</v>
      </c>
      <c r="E118" s="13" t="str">
        <f>B111</f>
        <v>Ajax</v>
      </c>
      <c r="F118" s="14">
        <v>0</v>
      </c>
      <c r="G118" s="17" t="s">
        <v>7</v>
      </c>
      <c r="H118" s="14">
        <v>0</v>
      </c>
      <c r="I118" s="12"/>
      <c r="J118" s="6">
        <f t="shared" si="50"/>
        <v>1</v>
      </c>
      <c r="K118" s="6">
        <f t="shared" si="51"/>
        <v>1</v>
      </c>
      <c r="M118" s="16" t="s">
        <v>14</v>
      </c>
      <c r="N118" s="11" t="str">
        <f>M109</f>
        <v>VFL Wolfsburg</v>
      </c>
      <c r="O118" s="12" t="s">
        <v>7</v>
      </c>
      <c r="P118" s="13" t="str">
        <f>M111</f>
        <v>Lille</v>
      </c>
      <c r="Q118" s="14"/>
      <c r="R118" s="17" t="s">
        <v>7</v>
      </c>
      <c r="S118" s="14"/>
      <c r="T118" s="12"/>
      <c r="U118" s="6" t="str">
        <f t="shared" si="52"/>
        <v/>
      </c>
      <c r="V118" s="6" t="str">
        <f t="shared" si="53"/>
        <v/>
      </c>
      <c r="X118" s="27" t="str">
        <f>M109</f>
        <v>VFL Wolfsburg</v>
      </c>
      <c r="Y118" s="6" t="str">
        <f>U116</f>
        <v/>
      </c>
      <c r="Z118" s="6" t="str">
        <f>U118</f>
        <v/>
      </c>
      <c r="AA118" s="6" t="str">
        <f>V120</f>
        <v/>
      </c>
      <c r="AB118" s="28">
        <f>SUM(Y118:AA118)</f>
        <v>0</v>
      </c>
      <c r="AC118" s="6">
        <f>SUMIF(N116:N121,X118,Q116:Q121)+SUMIF(P116:P121,X118,S116:S121)</f>
        <v>0</v>
      </c>
      <c r="AD118" s="6">
        <f>SUMIF(N116:N121,X118,S116:S121)+SUMIF(P116:P121,X118,Q116:Q121)</f>
        <v>0</v>
      </c>
      <c r="AE118" s="6">
        <f>SUMPRODUCT((N116:N121=X118)*(U116:U121=3))+SUMPRODUCT((P116:P121=X118)*(V116:V121=3))</f>
        <v>0</v>
      </c>
      <c r="AF118" s="6">
        <f>SUMPRODUCT((N116:N121=X118)*(U116:U121=1))+SUMPRODUCT((P116:P121=X118)*(V116:V121=1))</f>
        <v>0</v>
      </c>
      <c r="AG118" s="6">
        <f>SUMPRODUCT((N116:N121=X118)*(U116:U121=0))+SUMPRODUCT((P116:P121=X118)*(V116:V121=0))</f>
        <v>0</v>
      </c>
      <c r="AH118" s="29">
        <f>RANK(AB118,AB118:AB121,0)</f>
        <v>1</v>
      </c>
    </row>
    <row r="119" spans="2:34" x14ac:dyDescent="0.25">
      <c r="B119" s="16" t="s">
        <v>27</v>
      </c>
      <c r="C119" s="11" t="str">
        <f>B110</f>
        <v>FC Barcelona</v>
      </c>
      <c r="D119" s="12" t="s">
        <v>7</v>
      </c>
      <c r="E119" s="13" t="str">
        <f>B112</f>
        <v>AS Roma</v>
      </c>
      <c r="F119" s="14">
        <v>0</v>
      </c>
      <c r="G119" s="12" t="s">
        <v>7</v>
      </c>
      <c r="H119" s="14">
        <v>3</v>
      </c>
      <c r="I119" s="12"/>
      <c r="J119" s="6">
        <f t="shared" si="50"/>
        <v>0</v>
      </c>
      <c r="K119" s="6">
        <f t="shared" si="51"/>
        <v>3</v>
      </c>
      <c r="M119" s="16" t="s">
        <v>16</v>
      </c>
      <c r="N119" s="11" t="str">
        <f>M110</f>
        <v>Sevilla</v>
      </c>
      <c r="O119" s="12" t="s">
        <v>7</v>
      </c>
      <c r="P119" s="13" t="str">
        <f>M112</f>
        <v>Ajax</v>
      </c>
      <c r="Q119" s="14"/>
      <c r="R119" s="12" t="s">
        <v>7</v>
      </c>
      <c r="S119" s="14"/>
      <c r="T119" s="12"/>
      <c r="U119" s="6" t="str">
        <f t="shared" si="52"/>
        <v/>
      </c>
      <c r="V119" s="6" t="str">
        <f t="shared" si="53"/>
        <v/>
      </c>
      <c r="X119" s="27" t="str">
        <f t="shared" ref="X119:X121" si="54">M110</f>
        <v>Sevilla</v>
      </c>
      <c r="Y119" s="6" t="str">
        <f>V116</f>
        <v/>
      </c>
      <c r="Z119" s="6" t="str">
        <f>U119</f>
        <v/>
      </c>
      <c r="AA119" s="6" t="str">
        <f>U121</f>
        <v/>
      </c>
      <c r="AB119" s="28">
        <f t="shared" ref="AB119:AB121" si="55">SUM(Y119:AA119)</f>
        <v>0</v>
      </c>
      <c r="AC119" s="6">
        <f>SUMIF(N116:N121,X119,Q116:Q121)+SUMIF(P116:P121,X119,S116:S121)</f>
        <v>0</v>
      </c>
      <c r="AD119" s="6">
        <f>SUMIF(N116:N121,X119,S116:S121)+SUMIF(P116:P121,X119,Q116:Q121)</f>
        <v>0</v>
      </c>
      <c r="AE119" s="6">
        <f>SUMPRODUCT((N116:N121=X119)*(U116:U121=3))+SUMPRODUCT((P116:P121=X119)*(V116:V121=3))</f>
        <v>0</v>
      </c>
      <c r="AF119" s="6">
        <f>SUMPRODUCT((N116:N121=X119)*(U116:U121=1))+SUMPRODUCT((P116:P121=X119)*(V116:V121=1))</f>
        <v>0</v>
      </c>
      <c r="AG119" s="6">
        <f>SUMPRODUCT((N116:N121=X119)*(U116:U121=0))+SUMPRODUCT((P116:P121=X119)*(V116:V121=0))</f>
        <v>0</v>
      </c>
      <c r="AH119" s="29">
        <f>RANK(AB119,AB118:AB121,0)</f>
        <v>1</v>
      </c>
    </row>
    <row r="120" spans="2:34" x14ac:dyDescent="0.25">
      <c r="B120" s="16" t="s">
        <v>29</v>
      </c>
      <c r="C120" s="11" t="str">
        <f>B112</f>
        <v>AS Roma</v>
      </c>
      <c r="D120" s="12" t="s">
        <v>7</v>
      </c>
      <c r="E120" s="13" t="str">
        <f>B109</f>
        <v>Lille</v>
      </c>
      <c r="F120" s="14">
        <v>1</v>
      </c>
      <c r="G120" s="12" t="s">
        <v>7</v>
      </c>
      <c r="H120" s="14">
        <v>0</v>
      </c>
      <c r="I120" s="12"/>
      <c r="J120" s="6">
        <f t="shared" si="50"/>
        <v>3</v>
      </c>
      <c r="K120" s="6">
        <f t="shared" si="51"/>
        <v>0</v>
      </c>
      <c r="M120" s="16" t="s">
        <v>18</v>
      </c>
      <c r="N120" s="11" t="str">
        <f>M112</f>
        <v>Ajax</v>
      </c>
      <c r="O120" s="12" t="s">
        <v>7</v>
      </c>
      <c r="P120" s="13" t="str">
        <f>M109</f>
        <v>VFL Wolfsburg</v>
      </c>
      <c r="Q120" s="14"/>
      <c r="R120" s="12" t="s">
        <v>7</v>
      </c>
      <c r="S120" s="14"/>
      <c r="T120" s="12"/>
      <c r="U120" s="6" t="str">
        <f t="shared" si="52"/>
        <v/>
      </c>
      <c r="V120" s="6" t="str">
        <f t="shared" si="53"/>
        <v/>
      </c>
      <c r="X120" s="27" t="str">
        <f t="shared" si="54"/>
        <v>Lille</v>
      </c>
      <c r="Y120" s="6" t="str">
        <f>U117</f>
        <v/>
      </c>
      <c r="Z120" s="6" t="str">
        <f>V118</f>
        <v/>
      </c>
      <c r="AA120" s="6" t="str">
        <f>V121</f>
        <v/>
      </c>
      <c r="AB120" s="28">
        <f t="shared" si="55"/>
        <v>0</v>
      </c>
      <c r="AC120" s="6">
        <f>SUMIF(N116:N121,X120,Q116:Q121)+SUMIF(P116:P121,X120,S116:S121)</f>
        <v>0</v>
      </c>
      <c r="AD120" s="6">
        <f>SUMIF(N116:N121,X120,S116:S121)+SUMIF(P116:P121,X120,Q116:Q121)</f>
        <v>0</v>
      </c>
      <c r="AE120" s="6">
        <f>SUMPRODUCT((N116:N121=X120)*(U116:U121=3))+SUMPRODUCT((P116:P121=X120)*(V116:V121=3))</f>
        <v>0</v>
      </c>
      <c r="AF120" s="6">
        <f>SUMPRODUCT((N116:N121=X120)*(U116:U121=1))+SUMPRODUCT((P116:P121=X120)*(V116:V121=1))</f>
        <v>0</v>
      </c>
      <c r="AG120" s="6">
        <f>SUMPRODUCT((N116:N121=X120)*(U116:U121=0))+SUMPRODUCT((P116:P121=X120)*(V116:V121=0))</f>
        <v>0</v>
      </c>
      <c r="AH120" s="29">
        <f>RANK(AB120,AB118:AB121,0)</f>
        <v>1</v>
      </c>
    </row>
    <row r="121" spans="2:34" x14ac:dyDescent="0.25">
      <c r="B121" s="16" t="s">
        <v>31</v>
      </c>
      <c r="C121" s="11" t="str">
        <f>B110</f>
        <v>FC Barcelona</v>
      </c>
      <c r="D121" s="12" t="s">
        <v>7</v>
      </c>
      <c r="E121" s="13" t="str">
        <f>B111</f>
        <v>Ajax</v>
      </c>
      <c r="F121" s="14">
        <v>2</v>
      </c>
      <c r="G121" s="12" t="s">
        <v>7</v>
      </c>
      <c r="H121" s="14">
        <v>0</v>
      </c>
      <c r="I121" s="12"/>
      <c r="J121" s="6">
        <f t="shared" si="50"/>
        <v>3</v>
      </c>
      <c r="K121" s="6">
        <f t="shared" si="51"/>
        <v>0</v>
      </c>
      <c r="M121" s="16" t="s">
        <v>47</v>
      </c>
      <c r="N121" s="11" t="str">
        <f>M110</f>
        <v>Sevilla</v>
      </c>
      <c r="O121" s="12" t="s">
        <v>7</v>
      </c>
      <c r="P121" s="13" t="str">
        <f>M111</f>
        <v>Lille</v>
      </c>
      <c r="Q121" s="14"/>
      <c r="R121" s="12" t="s">
        <v>7</v>
      </c>
      <c r="S121" s="14"/>
      <c r="T121" s="12"/>
      <c r="U121" s="6" t="str">
        <f t="shared" si="52"/>
        <v/>
      </c>
      <c r="V121" s="6" t="str">
        <f t="shared" si="53"/>
        <v/>
      </c>
      <c r="X121" s="27" t="str">
        <f t="shared" si="54"/>
        <v>Ajax</v>
      </c>
      <c r="Y121" s="6" t="str">
        <f>V117</f>
        <v/>
      </c>
      <c r="Z121" s="6" t="str">
        <f>V119</f>
        <v/>
      </c>
      <c r="AA121" s="6" t="str">
        <f>U120</f>
        <v/>
      </c>
      <c r="AB121" s="28">
        <f t="shared" si="55"/>
        <v>0</v>
      </c>
      <c r="AC121" s="6">
        <f>SUMIF(N116:N121,X121,Q116:Q121)+SUMIF(P116:P121,X121,S116:S121)</f>
        <v>0</v>
      </c>
      <c r="AD121" s="6">
        <f>SUMIF(N116:N121,X121,S116:S121)+SUMIF(P116:P121,X121,Q116:Q121)</f>
        <v>0</v>
      </c>
      <c r="AE121" s="6">
        <f>SUMPRODUCT((N116:N121=X121)*(U116:U121=3))+SUMPRODUCT((P116:P121=X121)*(V116:V121=3))</f>
        <v>0</v>
      </c>
      <c r="AF121" s="6">
        <f>SUMPRODUCT((N116:N121=X121)*(U116:U121=1))+SUMPRODUCT((P116:P121=X121)*(V116:V121=1))</f>
        <v>0</v>
      </c>
      <c r="AG121" s="6">
        <f>SUMPRODUCT((N116:N121=X121)*(U116:U121=0))+SUMPRODUCT((P116:P121=X121)*(V116:V121=0))</f>
        <v>0</v>
      </c>
      <c r="AH121" s="29">
        <f>RANK(AB121,AB118:AB121,0)</f>
        <v>1</v>
      </c>
    </row>
  </sheetData>
  <mergeCells count="26">
    <mergeCell ref="F98:H98"/>
    <mergeCell ref="J98:K98"/>
    <mergeCell ref="Q98:S98"/>
    <mergeCell ref="U98:V98"/>
    <mergeCell ref="F115:H115"/>
    <mergeCell ref="J115:K115"/>
    <mergeCell ref="Q115:S115"/>
    <mergeCell ref="U115:V115"/>
    <mergeCell ref="U11:V11"/>
    <mergeCell ref="C1:E1"/>
    <mergeCell ref="N1:P1"/>
    <mergeCell ref="F11:H11"/>
    <mergeCell ref="J11:K11"/>
    <mergeCell ref="Q11:S11"/>
    <mergeCell ref="F77:H77"/>
    <mergeCell ref="J77:K77"/>
    <mergeCell ref="Q77:S77"/>
    <mergeCell ref="U77:V77"/>
    <mergeCell ref="F33:H33"/>
    <mergeCell ref="J33:K33"/>
    <mergeCell ref="Q33:S33"/>
    <mergeCell ref="U33:V33"/>
    <mergeCell ref="F55:H55"/>
    <mergeCell ref="J55:K55"/>
    <mergeCell ref="Q55:S55"/>
    <mergeCell ref="U55:V55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104"/>
  <sheetViews>
    <sheetView topLeftCell="A73" zoomScale="85" zoomScaleNormal="85" workbookViewId="0">
      <selection activeCell="Z111" sqref="Z111"/>
    </sheetView>
  </sheetViews>
  <sheetFormatPr defaultRowHeight="15" x14ac:dyDescent="0.2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40" bestFit="1" customWidth="1"/>
    <col min="5" max="5" width="16.4257812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4" width="15.7109375" style="1" bestFit="1" customWidth="1"/>
    <col min="15" max="15" width="1.5703125" style="40" bestFit="1" customWidth="1"/>
    <col min="16" max="16" width="15.710937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16384" width="9.140625" style="1"/>
  </cols>
  <sheetData>
    <row r="1" spans="1:35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5" x14ac:dyDescent="0.25">
      <c r="B2" s="2" t="s">
        <v>57</v>
      </c>
      <c r="M2" s="2" t="s">
        <v>58</v>
      </c>
    </row>
    <row r="3" spans="1:35" x14ac:dyDescent="0.25">
      <c r="X3" s="37" t="str">
        <f>B2</f>
        <v>Poule D-A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4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87</v>
      </c>
      <c r="AI3" s="36" t="s">
        <v>5</v>
      </c>
    </row>
    <row r="4" spans="1:35" x14ac:dyDescent="0.25">
      <c r="A4" s="1">
        <v>1</v>
      </c>
      <c r="B4" s="4" t="s">
        <v>131</v>
      </c>
      <c r="C4" s="55" t="s">
        <v>102</v>
      </c>
      <c r="M4" s="1" t="str">
        <f>X6</f>
        <v>Napoli</v>
      </c>
      <c r="N4" s="1" t="s">
        <v>104</v>
      </c>
      <c r="X4" s="27" t="str">
        <f>B4</f>
        <v>Dortmund</v>
      </c>
      <c r="Y4" s="6">
        <f>J12</f>
        <v>0</v>
      </c>
      <c r="Z4" s="6">
        <f>K14</f>
        <v>1</v>
      </c>
      <c r="AA4" s="6">
        <f>J17</f>
        <v>3</v>
      </c>
      <c r="AB4" s="6">
        <f>K19</f>
        <v>1</v>
      </c>
      <c r="AC4" s="28">
        <f>SUM(Y4:AB4)</f>
        <v>5</v>
      </c>
      <c r="AD4" s="6">
        <f>SUMIF(C12:C21,X4,F12:F21)+SUMIF(E12:E21,X4,H12:H21)</f>
        <v>5</v>
      </c>
      <c r="AE4" s="6">
        <f>SUMIF(C12:C21,X4,H12:H21)+SUMIF(E12:E21,X4,F12:F21)</f>
        <v>5</v>
      </c>
      <c r="AF4" s="6">
        <f>SUMPRODUCT((C12:C21=X4)*(J12:J21=3))+SUMPRODUCT((E12:E21=X4)*(K12:K21=3))</f>
        <v>1</v>
      </c>
      <c r="AG4" s="6">
        <f>SUMPRODUCT((C12:C21=X4)*(J12:J21=1))+SUMPRODUCT((E12:E21=X4)*(K12:K21=1))</f>
        <v>2</v>
      </c>
      <c r="AH4" s="6">
        <f>SUMPRODUCT((C12:C21=X4)*(J12:J21=0))+SUMPRODUCT((E12:E21=X4)*(K12:K21=0))</f>
        <v>1</v>
      </c>
      <c r="AI4" s="29">
        <f>RANK(AC4,AC4:AC8,0)</f>
        <v>2</v>
      </c>
    </row>
    <row r="5" spans="1:35" x14ac:dyDescent="0.25">
      <c r="A5" s="1">
        <v>2</v>
      </c>
      <c r="B5" s="4" t="s">
        <v>128</v>
      </c>
      <c r="C5" s="55" t="s">
        <v>102</v>
      </c>
      <c r="M5" s="1" t="str">
        <f>X4</f>
        <v>Dortmund</v>
      </c>
      <c r="N5" s="1" t="s">
        <v>102</v>
      </c>
      <c r="X5" s="27" t="str">
        <f t="shared" ref="X5:X8" si="0">B5</f>
        <v>Hannover 96</v>
      </c>
      <c r="Y5" s="6">
        <f>J13</f>
        <v>3</v>
      </c>
      <c r="Z5" s="6">
        <f>K15</f>
        <v>1</v>
      </c>
      <c r="AA5" s="6">
        <f>K17</f>
        <v>0</v>
      </c>
      <c r="AB5" s="6">
        <f>J20</f>
        <v>0</v>
      </c>
      <c r="AC5" s="28">
        <f t="shared" ref="AC5:AC8" si="1">SUM(Y5:AB5)</f>
        <v>4</v>
      </c>
      <c r="AD5" s="6">
        <f>SUMIF(C12:C21,X5,F12:F21)+SUMIF(E12:E21,X5,H12:H21)</f>
        <v>2</v>
      </c>
      <c r="AE5" s="6">
        <f>SUMIF(C12:C21,X5,H12:H21)+SUMIF(E12:E21,X5,F12:F21)</f>
        <v>5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2</v>
      </c>
      <c r="AI5" s="29">
        <v>5</v>
      </c>
    </row>
    <row r="6" spans="1:35" x14ac:dyDescent="0.25">
      <c r="A6" s="1">
        <v>3</v>
      </c>
      <c r="B6" s="4" t="s">
        <v>124</v>
      </c>
      <c r="C6" s="55" t="s">
        <v>104</v>
      </c>
      <c r="M6" s="1" t="str">
        <f>X7</f>
        <v>Inter Milan</v>
      </c>
      <c r="N6" s="1" t="s">
        <v>104</v>
      </c>
      <c r="X6" s="27" t="str">
        <f t="shared" si="0"/>
        <v>Napoli</v>
      </c>
      <c r="Y6" s="6">
        <f>J14</f>
        <v>1</v>
      </c>
      <c r="Z6" s="6">
        <f>J16</f>
        <v>3</v>
      </c>
      <c r="AA6" s="6">
        <f>K18</f>
        <v>3</v>
      </c>
      <c r="AB6" s="6">
        <f>K20</f>
        <v>3</v>
      </c>
      <c r="AC6" s="28">
        <f t="shared" si="1"/>
        <v>10</v>
      </c>
      <c r="AD6" s="6">
        <f>SUMIF(C12:C21,X6,F12:F21)+SUMIF(E12:E21,X6,H12:H21)</f>
        <v>7</v>
      </c>
      <c r="AE6" s="6">
        <f>SUMIF(C12:C21,X6,H12:H21)+SUMIF(E12:E21,X6,F12:F21)</f>
        <v>1</v>
      </c>
      <c r="AF6" s="6">
        <f>SUMPRODUCT((C12:C21=X6)*(J12:J21=3))+SUMPRODUCT((E12:E21=X6)*(K12:K21=3))</f>
        <v>3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0</v>
      </c>
      <c r="AI6" s="29">
        <f>RANK(AC6,AC4:AC8,0)</f>
        <v>1</v>
      </c>
    </row>
    <row r="7" spans="1:35" x14ac:dyDescent="0.25">
      <c r="A7" s="1">
        <v>4</v>
      </c>
      <c r="B7" s="4" t="s">
        <v>121</v>
      </c>
      <c r="C7" s="55" t="s">
        <v>104</v>
      </c>
      <c r="M7" s="1" t="str">
        <f>X28</f>
        <v>Newcastle</v>
      </c>
      <c r="N7" s="1" t="s">
        <v>101</v>
      </c>
      <c r="X7" s="27" t="str">
        <f t="shared" si="0"/>
        <v>Inter Milan</v>
      </c>
      <c r="Y7" s="6">
        <f>K13</f>
        <v>0</v>
      </c>
      <c r="Z7" s="6">
        <f>K16</f>
        <v>0</v>
      </c>
      <c r="AA7" s="6">
        <f>J19</f>
        <v>1</v>
      </c>
      <c r="AB7" s="6">
        <f>J21</f>
        <v>3</v>
      </c>
      <c r="AC7" s="28">
        <f t="shared" si="1"/>
        <v>4</v>
      </c>
      <c r="AD7" s="6">
        <f>SUMIF(C12:C21,X7,F12:F21)+SUMIF(E12:E21,X7,H12:H21)</f>
        <v>3</v>
      </c>
      <c r="AE7" s="6">
        <f>SUMIF(C12:C21,X7,H12:H21)+SUMIF(E12:E21,X7,F12:F21)</f>
        <v>3</v>
      </c>
      <c r="AF7" s="6">
        <f>SUMPRODUCT((C12:C21=X7)*(J12:J21=3))+SUMPRODUCT((E12:E21=X7)*(K12:K21=3))</f>
        <v>1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2</v>
      </c>
      <c r="AI7" s="29">
        <f>RANK(AC7,AC4:AC8,0)</f>
        <v>3</v>
      </c>
    </row>
    <row r="8" spans="1:35" x14ac:dyDescent="0.25">
      <c r="A8" s="1">
        <v>5</v>
      </c>
      <c r="B8" s="4" t="s">
        <v>148</v>
      </c>
      <c r="C8" s="55" t="s">
        <v>101</v>
      </c>
      <c r="M8" s="1" t="str">
        <f>X26</f>
        <v>Sevilla</v>
      </c>
      <c r="N8" s="1" t="s">
        <v>225</v>
      </c>
      <c r="X8" s="27" t="str">
        <f t="shared" si="0"/>
        <v>Southampton</v>
      </c>
      <c r="Y8" s="6">
        <f>K12</f>
        <v>3</v>
      </c>
      <c r="Z8" s="6">
        <f>J15</f>
        <v>1</v>
      </c>
      <c r="AA8" s="6">
        <f>J18</f>
        <v>0</v>
      </c>
      <c r="AB8" s="6">
        <f>K21</f>
        <v>0</v>
      </c>
      <c r="AC8" s="28">
        <f t="shared" si="1"/>
        <v>4</v>
      </c>
      <c r="AD8" s="6">
        <f>SUMIF(C12:C21,X8,F12:F21)+SUMIF(E12:E21,X8,H12:H21)</f>
        <v>4</v>
      </c>
      <c r="AE8" s="6">
        <f>SUMIF(C12:C21,X8,H12:H21)+SUMIF(E12:E21,X8,F12:F21)</f>
        <v>7</v>
      </c>
      <c r="AF8" s="6">
        <f>SUMPRODUCT((C12:C21=X8)*(J12:J21=3))+SUMPRODUCT((E12:E21=X8)*(K12:K21=3))</f>
        <v>1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2</v>
      </c>
      <c r="AI8" s="29">
        <v>4</v>
      </c>
    </row>
    <row r="9" spans="1:35" x14ac:dyDescent="0.25"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5" x14ac:dyDescent="0.25">
      <c r="B10" s="2" t="s">
        <v>202</v>
      </c>
      <c r="M10" s="2" t="s">
        <v>204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5" x14ac:dyDescent="0.25">
      <c r="B11" s="8"/>
      <c r="C11" s="8"/>
      <c r="D11" s="38"/>
      <c r="E11" s="8"/>
      <c r="F11" s="73" t="s">
        <v>5</v>
      </c>
      <c r="G11" s="74"/>
      <c r="H11" s="74"/>
      <c r="I11" s="8"/>
      <c r="J11" s="75" t="s">
        <v>4</v>
      </c>
      <c r="K11" s="73"/>
      <c r="M11" s="8"/>
      <c r="N11" s="8"/>
      <c r="O11" s="38"/>
      <c r="P11" s="8"/>
      <c r="Q11" s="73" t="s">
        <v>5</v>
      </c>
      <c r="R11" s="74"/>
      <c r="S11" s="74"/>
      <c r="T11" s="8"/>
      <c r="U11" s="75" t="s">
        <v>4</v>
      </c>
      <c r="V11" s="73"/>
      <c r="W11" s="1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5" x14ac:dyDescent="0.25">
      <c r="B12" s="10" t="s">
        <v>6</v>
      </c>
      <c r="C12" s="11" t="str">
        <f>B4</f>
        <v>Dortmund</v>
      </c>
      <c r="D12" s="12" t="s">
        <v>7</v>
      </c>
      <c r="E12" s="13" t="str">
        <f>B8</f>
        <v>Southampton</v>
      </c>
      <c r="F12" s="14">
        <v>1</v>
      </c>
      <c r="G12" s="12" t="s">
        <v>7</v>
      </c>
      <c r="H12" s="14">
        <v>3</v>
      </c>
      <c r="I12" s="12"/>
      <c r="J12" s="6">
        <f>IF(F12="","",IF(F12&gt;H12,3,IF(F12=H12,1,0)))</f>
        <v>0</v>
      </c>
      <c r="K12" s="6">
        <f>IF(H12="","",IF(H12&gt;F12,3,IF(H12=F12,1,0)))</f>
        <v>3</v>
      </c>
      <c r="M12" s="10" t="s">
        <v>44</v>
      </c>
      <c r="N12" s="11" t="str">
        <f>M4</f>
        <v>Napoli</v>
      </c>
      <c r="O12" s="12" t="s">
        <v>7</v>
      </c>
      <c r="P12" s="13" t="str">
        <f>M8</f>
        <v>Sevilla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x14ac:dyDescent="0.25">
      <c r="B13" s="16" t="s">
        <v>9</v>
      </c>
      <c r="C13" s="11" t="str">
        <f>B5</f>
        <v>Hannover 96</v>
      </c>
      <c r="D13" s="12" t="s">
        <v>7</v>
      </c>
      <c r="E13" s="13" t="str">
        <f>B7</f>
        <v>Inter Milan</v>
      </c>
      <c r="F13" s="14">
        <v>1</v>
      </c>
      <c r="G13" s="12" t="s">
        <v>7</v>
      </c>
      <c r="H13" s="14">
        <v>0</v>
      </c>
      <c r="I13" s="12"/>
      <c r="J13" s="6">
        <f t="shared" ref="J13:J21" si="2">IF(F13="","",IF(F13&gt;H13,3,IF(F13=H13,1,0)))</f>
        <v>3</v>
      </c>
      <c r="K13" s="6">
        <f t="shared" ref="K13:K21" si="3">IF(H13="","",IF(H13&gt;F13,3,IF(H13=F13,1,0)))</f>
        <v>0</v>
      </c>
      <c r="M13" s="16" t="s">
        <v>22</v>
      </c>
      <c r="N13" s="11" t="str">
        <f>M5</f>
        <v>Dortmund</v>
      </c>
      <c r="O13" s="12" t="s">
        <v>7</v>
      </c>
      <c r="P13" s="13" t="str">
        <f>M7</f>
        <v>Newcastle</v>
      </c>
      <c r="Q13" s="14"/>
      <c r="R13" s="12" t="s">
        <v>7</v>
      </c>
      <c r="S13" s="14"/>
      <c r="T13" s="12"/>
      <c r="U13" s="6" t="str">
        <f t="shared" ref="U13:U21" si="4">IF(Q13="","",IF(Q13&gt;S13,3,IF(Q13=S13,1,0)))</f>
        <v/>
      </c>
      <c r="V13" s="6" t="str">
        <f t="shared" ref="V13:V21" si="5">IF(S13="","",IF(S13&gt;Q13,3,IF(S13=Q13,1,0)))</f>
        <v/>
      </c>
      <c r="W13" s="19"/>
      <c r="X13" s="37" t="str">
        <f>M2</f>
        <v>Poule D-AA</v>
      </c>
      <c r="Y13" s="36" t="s">
        <v>80</v>
      </c>
      <c r="Z13" s="36" t="s">
        <v>81</v>
      </c>
      <c r="AA13" s="36" t="s">
        <v>82</v>
      </c>
      <c r="AB13" s="36" t="s">
        <v>88</v>
      </c>
      <c r="AC13" s="36" t="s">
        <v>4</v>
      </c>
      <c r="AD13" s="36" t="s">
        <v>83</v>
      </c>
      <c r="AE13" s="36" t="s">
        <v>84</v>
      </c>
      <c r="AF13" s="36" t="s">
        <v>85</v>
      </c>
      <c r="AG13" s="36" t="s">
        <v>86</v>
      </c>
      <c r="AH13" s="36" t="s">
        <v>87</v>
      </c>
      <c r="AI13" s="36" t="s">
        <v>5</v>
      </c>
    </row>
    <row r="14" spans="1:35" x14ac:dyDescent="0.25">
      <c r="B14" s="16" t="s">
        <v>11</v>
      </c>
      <c r="C14" s="11" t="str">
        <f>B6</f>
        <v>Napoli</v>
      </c>
      <c r="D14" s="12" t="s">
        <v>7</v>
      </c>
      <c r="E14" s="13" t="str">
        <f>B4</f>
        <v>Dortmund</v>
      </c>
      <c r="F14" s="14">
        <v>1</v>
      </c>
      <c r="G14" s="17" t="s">
        <v>7</v>
      </c>
      <c r="H14" s="14">
        <v>1</v>
      </c>
      <c r="I14" s="12"/>
      <c r="J14" s="6">
        <f t="shared" si="2"/>
        <v>1</v>
      </c>
      <c r="K14" s="6">
        <f t="shared" si="3"/>
        <v>1</v>
      </c>
      <c r="M14" s="16" t="s">
        <v>24</v>
      </c>
      <c r="N14" s="11" t="str">
        <f>M6</f>
        <v>Inter Milan</v>
      </c>
      <c r="O14" s="12" t="s">
        <v>7</v>
      </c>
      <c r="P14" s="13" t="str">
        <f>M4</f>
        <v>Napoli</v>
      </c>
      <c r="Q14" s="14"/>
      <c r="R14" s="17" t="s">
        <v>7</v>
      </c>
      <c r="S14" s="14"/>
      <c r="T14" s="12"/>
      <c r="U14" s="6" t="str">
        <f t="shared" si="4"/>
        <v/>
      </c>
      <c r="V14" s="6" t="str">
        <f t="shared" si="5"/>
        <v/>
      </c>
      <c r="W14" s="19"/>
      <c r="X14" s="27" t="str">
        <f>M4</f>
        <v>Napoli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</row>
    <row r="15" spans="1:35" x14ac:dyDescent="0.25">
      <c r="B15" s="16" t="s">
        <v>13</v>
      </c>
      <c r="C15" s="11" t="str">
        <f>B8</f>
        <v>Southampton</v>
      </c>
      <c r="D15" s="12" t="s">
        <v>7</v>
      </c>
      <c r="E15" s="13" t="str">
        <f>B5</f>
        <v>Hannover 96</v>
      </c>
      <c r="F15" s="14">
        <v>1</v>
      </c>
      <c r="G15" s="12" t="s">
        <v>7</v>
      </c>
      <c r="H15" s="14">
        <v>1</v>
      </c>
      <c r="I15" s="12"/>
      <c r="J15" s="6">
        <f t="shared" si="2"/>
        <v>1</v>
      </c>
      <c r="K15" s="6">
        <f t="shared" si="3"/>
        <v>1</v>
      </c>
      <c r="M15" s="16" t="s">
        <v>26</v>
      </c>
      <c r="N15" s="11" t="str">
        <f>M8</f>
        <v>Sevilla</v>
      </c>
      <c r="O15" s="12" t="s">
        <v>7</v>
      </c>
      <c r="P15" s="13" t="str">
        <f>M5</f>
        <v>Dortmund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W15" s="19"/>
      <c r="X15" s="27" t="str">
        <f t="shared" ref="X15:X18" si="6">M5</f>
        <v>Dortmund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</row>
    <row r="16" spans="1:35" x14ac:dyDescent="0.25">
      <c r="B16" s="10" t="s">
        <v>15</v>
      </c>
      <c r="C16" s="11" t="str">
        <f>B6</f>
        <v>Napoli</v>
      </c>
      <c r="D16" s="12" t="s">
        <v>7</v>
      </c>
      <c r="E16" s="13" t="str">
        <f>B7</f>
        <v>Inter Milan</v>
      </c>
      <c r="F16" s="14">
        <v>1</v>
      </c>
      <c r="G16" s="12" t="s">
        <v>7</v>
      </c>
      <c r="H16" s="14">
        <v>0</v>
      </c>
      <c r="I16" s="12"/>
      <c r="J16" s="6">
        <f t="shared" si="2"/>
        <v>3</v>
      </c>
      <c r="K16" s="6">
        <f t="shared" si="3"/>
        <v>0</v>
      </c>
      <c r="M16" s="10" t="s">
        <v>28</v>
      </c>
      <c r="N16" s="11" t="str">
        <f>M6</f>
        <v>Inter Milan</v>
      </c>
      <c r="O16" s="12" t="s">
        <v>7</v>
      </c>
      <c r="P16" s="13" t="str">
        <f>M7</f>
        <v>Newcastle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W16" s="19"/>
      <c r="X16" s="27" t="str">
        <f t="shared" si="6"/>
        <v>Inter Milan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</row>
    <row r="17" spans="1:35" x14ac:dyDescent="0.25">
      <c r="B17" s="16" t="s">
        <v>17</v>
      </c>
      <c r="C17" s="11" t="str">
        <f>B4</f>
        <v>Dortmund</v>
      </c>
      <c r="D17" s="12" t="s">
        <v>7</v>
      </c>
      <c r="E17" s="13" t="str">
        <f>B5</f>
        <v>Hannover 96</v>
      </c>
      <c r="F17" s="14">
        <v>2</v>
      </c>
      <c r="G17" s="12" t="s">
        <v>7</v>
      </c>
      <c r="H17" s="14">
        <v>0</v>
      </c>
      <c r="I17" s="12"/>
      <c r="J17" s="6">
        <f t="shared" si="2"/>
        <v>3</v>
      </c>
      <c r="K17" s="6">
        <f t="shared" si="3"/>
        <v>0</v>
      </c>
      <c r="M17" s="16" t="s">
        <v>30</v>
      </c>
      <c r="N17" s="11" t="str">
        <f>M4</f>
        <v>Napoli</v>
      </c>
      <c r="O17" s="12" t="s">
        <v>7</v>
      </c>
      <c r="P17" s="13" t="str">
        <f>M5</f>
        <v>Dortmund</v>
      </c>
      <c r="Q17" s="14"/>
      <c r="R17" s="12" t="s">
        <v>7</v>
      </c>
      <c r="S17" s="14"/>
      <c r="T17" s="12"/>
      <c r="U17" s="6" t="str">
        <f t="shared" si="4"/>
        <v/>
      </c>
      <c r="V17" s="6" t="str">
        <f t="shared" si="5"/>
        <v/>
      </c>
      <c r="X17" s="27" t="str">
        <f t="shared" si="6"/>
        <v>Newcastle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</row>
    <row r="18" spans="1:35" x14ac:dyDescent="0.25">
      <c r="B18" s="16" t="s">
        <v>21</v>
      </c>
      <c r="C18" s="11" t="str">
        <f>B8</f>
        <v>Southampton</v>
      </c>
      <c r="D18" s="12" t="s">
        <v>7</v>
      </c>
      <c r="E18" s="13" t="str">
        <f>B6</f>
        <v>Napoli</v>
      </c>
      <c r="F18" s="14">
        <v>0</v>
      </c>
      <c r="G18" s="12" t="s">
        <v>7</v>
      </c>
      <c r="H18" s="14">
        <v>3</v>
      </c>
      <c r="I18" s="12"/>
      <c r="J18" s="6">
        <f t="shared" si="2"/>
        <v>0</v>
      </c>
      <c r="K18" s="6">
        <f t="shared" si="3"/>
        <v>3</v>
      </c>
      <c r="M18" s="16" t="s">
        <v>32</v>
      </c>
      <c r="N18" s="11" t="str">
        <f>M8</f>
        <v>Sevilla</v>
      </c>
      <c r="O18" s="12" t="s">
        <v>7</v>
      </c>
      <c r="P18" s="13" t="str">
        <f>M6</f>
        <v>Inter Milan</v>
      </c>
      <c r="Q18" s="14"/>
      <c r="R18" s="12" t="s">
        <v>7</v>
      </c>
      <c r="S18" s="14"/>
      <c r="T18" s="12"/>
      <c r="U18" s="6" t="str">
        <f t="shared" si="4"/>
        <v/>
      </c>
      <c r="V18" s="6" t="str">
        <f t="shared" si="5"/>
        <v/>
      </c>
      <c r="X18" s="27" t="str">
        <f t="shared" si="6"/>
        <v>Sevilla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</row>
    <row r="19" spans="1:35" x14ac:dyDescent="0.25">
      <c r="B19" s="16" t="s">
        <v>23</v>
      </c>
      <c r="C19" s="11" t="str">
        <f>B7</f>
        <v>Inter Milan</v>
      </c>
      <c r="D19" s="12" t="s">
        <v>7</v>
      </c>
      <c r="E19" s="13" t="str">
        <f>B4</f>
        <v>Dortmund</v>
      </c>
      <c r="F19" s="14">
        <v>1</v>
      </c>
      <c r="G19" s="12" t="s">
        <v>7</v>
      </c>
      <c r="H19" s="14">
        <v>1</v>
      </c>
      <c r="I19" s="12"/>
      <c r="J19" s="6">
        <f t="shared" si="2"/>
        <v>1</v>
      </c>
      <c r="K19" s="6">
        <f t="shared" si="3"/>
        <v>1</v>
      </c>
      <c r="M19" s="16" t="s">
        <v>59</v>
      </c>
      <c r="N19" s="11" t="str">
        <f>M7</f>
        <v>Newcastle</v>
      </c>
      <c r="O19" s="12" t="s">
        <v>7</v>
      </c>
      <c r="P19" s="13" t="str">
        <f>M4</f>
        <v>Napoli</v>
      </c>
      <c r="Q19" s="14"/>
      <c r="R19" s="12" t="s">
        <v>7</v>
      </c>
      <c r="S19" s="14"/>
      <c r="T19" s="12"/>
      <c r="U19" s="6" t="str">
        <f t="shared" si="4"/>
        <v/>
      </c>
      <c r="V19" s="6" t="str">
        <f t="shared" si="5"/>
        <v/>
      </c>
    </row>
    <row r="20" spans="1:35" x14ac:dyDescent="0.25">
      <c r="B20" s="16" t="s">
        <v>25</v>
      </c>
      <c r="C20" s="11" t="str">
        <f>B5</f>
        <v>Hannover 96</v>
      </c>
      <c r="D20" s="12" t="s">
        <v>7</v>
      </c>
      <c r="E20" s="13" t="str">
        <f>B6</f>
        <v>Napoli</v>
      </c>
      <c r="F20" s="14">
        <v>0</v>
      </c>
      <c r="G20" s="12" t="s">
        <v>7</v>
      </c>
      <c r="H20" s="14">
        <v>2</v>
      </c>
      <c r="I20" s="12"/>
      <c r="J20" s="6">
        <f t="shared" si="2"/>
        <v>0</v>
      </c>
      <c r="K20" s="6">
        <f t="shared" si="3"/>
        <v>3</v>
      </c>
      <c r="M20" s="16" t="s">
        <v>60</v>
      </c>
      <c r="N20" s="11" t="str">
        <f>M5</f>
        <v>Dortmund</v>
      </c>
      <c r="O20" s="12" t="s">
        <v>7</v>
      </c>
      <c r="P20" s="13" t="str">
        <f>M6</f>
        <v>Inter Milan</v>
      </c>
      <c r="Q20" s="14"/>
      <c r="R20" s="12" t="s">
        <v>7</v>
      </c>
      <c r="S20" s="14"/>
      <c r="T20" s="12"/>
      <c r="U20" s="6" t="str">
        <f t="shared" si="4"/>
        <v/>
      </c>
      <c r="V20" s="6" t="str">
        <f t="shared" si="5"/>
        <v/>
      </c>
    </row>
    <row r="21" spans="1:35" x14ac:dyDescent="0.25">
      <c r="B21" s="16" t="s">
        <v>27</v>
      </c>
      <c r="C21" s="11" t="str">
        <f>B7</f>
        <v>Inter Milan</v>
      </c>
      <c r="D21" s="12" t="s">
        <v>7</v>
      </c>
      <c r="E21" s="13" t="str">
        <f>B8</f>
        <v>Southampton</v>
      </c>
      <c r="F21" s="14">
        <v>2</v>
      </c>
      <c r="G21" s="12" t="s">
        <v>7</v>
      </c>
      <c r="H21" s="14">
        <v>0</v>
      </c>
      <c r="I21" s="12"/>
      <c r="J21" s="6">
        <f t="shared" si="2"/>
        <v>3</v>
      </c>
      <c r="K21" s="6">
        <f t="shared" si="3"/>
        <v>0</v>
      </c>
      <c r="M21" s="16" t="s">
        <v>61</v>
      </c>
      <c r="N21" s="11" t="str">
        <f>M7</f>
        <v>Newcastle</v>
      </c>
      <c r="O21" s="12" t="s">
        <v>7</v>
      </c>
      <c r="P21" s="13" t="str">
        <f>M8</f>
        <v>Sevilla</v>
      </c>
      <c r="Q21" s="14"/>
      <c r="R21" s="12" t="s">
        <v>7</v>
      </c>
      <c r="S21" s="14"/>
      <c r="T21" s="12"/>
      <c r="U21" s="6" t="str">
        <f t="shared" si="4"/>
        <v/>
      </c>
      <c r="V21" s="6" t="str">
        <f t="shared" si="5"/>
        <v/>
      </c>
    </row>
    <row r="24" spans="1:35" x14ac:dyDescent="0.25">
      <c r="B24" s="2" t="s">
        <v>62</v>
      </c>
      <c r="M24" s="2" t="s">
        <v>63</v>
      </c>
      <c r="N24" s="26" t="s">
        <v>33</v>
      </c>
    </row>
    <row r="25" spans="1:35" x14ac:dyDescent="0.25">
      <c r="X25" s="37" t="str">
        <f>B24</f>
        <v>Poule D-B</v>
      </c>
      <c r="Y25" s="36" t="s">
        <v>80</v>
      </c>
      <c r="Z25" s="36" t="s">
        <v>81</v>
      </c>
      <c r="AA25" s="36" t="s">
        <v>82</v>
      </c>
      <c r="AB25" s="36" t="s">
        <v>88</v>
      </c>
      <c r="AC25" s="36" t="s">
        <v>4</v>
      </c>
      <c r="AD25" s="36" t="s">
        <v>83</v>
      </c>
      <c r="AE25" s="36" t="s">
        <v>84</v>
      </c>
      <c r="AF25" s="36" t="s">
        <v>85</v>
      </c>
      <c r="AG25" s="36" t="s">
        <v>86</v>
      </c>
      <c r="AH25" s="36" t="s">
        <v>87</v>
      </c>
      <c r="AI25" s="36" t="s">
        <v>5</v>
      </c>
    </row>
    <row r="26" spans="1:35" x14ac:dyDescent="0.25">
      <c r="A26" s="1">
        <v>1</v>
      </c>
      <c r="B26" s="4" t="s">
        <v>141</v>
      </c>
      <c r="C26" s="55" t="s">
        <v>225</v>
      </c>
      <c r="D26" s="40" t="s">
        <v>33</v>
      </c>
      <c r="M26" s="1" t="str">
        <f>X8</f>
        <v>Southampton</v>
      </c>
      <c r="N26" s="1" t="s">
        <v>101</v>
      </c>
      <c r="O26" s="40" t="s">
        <v>33</v>
      </c>
      <c r="X26" s="27" t="str">
        <f>B26</f>
        <v>Sevilla</v>
      </c>
      <c r="Y26" s="6">
        <f>J34</f>
        <v>3</v>
      </c>
      <c r="Z26" s="6">
        <f>K36</f>
        <v>0</v>
      </c>
      <c r="AA26" s="6">
        <f>J39</f>
        <v>3</v>
      </c>
      <c r="AB26" s="6">
        <f>K41</f>
        <v>3</v>
      </c>
      <c r="AC26" s="28">
        <f>SUM(Y26:AB26)</f>
        <v>9</v>
      </c>
      <c r="AD26" s="6">
        <f>SUMIF(C34:C43,X26,F34:F43)+SUMIF(E34:E43,X26,H34:H43)</f>
        <v>9</v>
      </c>
      <c r="AE26" s="6">
        <f>SUMIF(C34:C43,X26,H34:H43)+SUMIF(E34:E43,X26,F34:F43)</f>
        <v>1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1</v>
      </c>
      <c r="AI26" s="29">
        <f>RANK(AC26,AC26:AC30,0)</f>
        <v>2</v>
      </c>
    </row>
    <row r="27" spans="1:35" x14ac:dyDescent="0.25">
      <c r="A27" s="1">
        <v>2</v>
      </c>
      <c r="B27" s="4" t="s">
        <v>123</v>
      </c>
      <c r="C27" s="55" t="s">
        <v>225</v>
      </c>
      <c r="M27" s="1" t="str">
        <f>X5</f>
        <v>Hannover 96</v>
      </c>
      <c r="N27" s="1" t="s">
        <v>102</v>
      </c>
      <c r="X27" s="27" t="str">
        <f t="shared" ref="X27:X30" si="8">B27</f>
        <v>Valencia</v>
      </c>
      <c r="Y27" s="6">
        <f>J35</f>
        <v>1</v>
      </c>
      <c r="Z27" s="6">
        <f>K37</f>
        <v>0</v>
      </c>
      <c r="AA27" s="6">
        <f>K39</f>
        <v>0</v>
      </c>
      <c r="AB27" s="6">
        <f>J42</f>
        <v>0</v>
      </c>
      <c r="AC27" s="28">
        <f t="shared" ref="AC27:AC30" si="9">SUM(Y27:AB27)</f>
        <v>1</v>
      </c>
      <c r="AD27" s="6">
        <f>SUMIF(C34:C43,X27,F34:F43)+SUMIF(E34:E43,X27,H34:H43)</f>
        <v>0</v>
      </c>
      <c r="AE27" s="6">
        <f>SUMIF(C34:C43,X27,H34:H43)+SUMIF(E34:E43,X27,F34:F43)</f>
        <v>9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3</v>
      </c>
      <c r="AI27" s="29">
        <f>RANK(AC27,AC26:AC30,0)</f>
        <v>5</v>
      </c>
    </row>
    <row r="28" spans="1:35" x14ac:dyDescent="0.25">
      <c r="A28" s="1">
        <v>3</v>
      </c>
      <c r="B28" s="4" t="s">
        <v>147</v>
      </c>
      <c r="C28" s="55" t="s">
        <v>101</v>
      </c>
      <c r="M28" s="1" t="str">
        <f>X29</f>
        <v>RB Leipzig</v>
      </c>
      <c r="N28" s="1" t="s">
        <v>102</v>
      </c>
      <c r="X28" s="27" t="str">
        <f t="shared" si="8"/>
        <v>Newcastle</v>
      </c>
      <c r="Y28" s="6">
        <f>J36</f>
        <v>3</v>
      </c>
      <c r="Z28" s="6">
        <f>J38</f>
        <v>1</v>
      </c>
      <c r="AA28" s="6">
        <f>K40</f>
        <v>3</v>
      </c>
      <c r="AB28" s="6">
        <f>K42</f>
        <v>3</v>
      </c>
      <c r="AC28" s="28">
        <f t="shared" si="9"/>
        <v>10</v>
      </c>
      <c r="AD28" s="6">
        <f>SUMIF(C34:C43,X28,F34:F43)+SUMIF(E34:E43,X28,H34:H43)</f>
        <v>8</v>
      </c>
      <c r="AE28" s="6">
        <f>SUMIF(C34:C43,X28,H34:H43)+SUMIF(E34:E43,X28,F34:F43)</f>
        <v>0</v>
      </c>
      <c r="AF28" s="6">
        <f>SUMPRODUCT((C34:C43=X28)*(J34:J43=3))+SUMPRODUCT((E34:E43=X28)*(K34:K43=3))</f>
        <v>3</v>
      </c>
      <c r="AG28" s="6">
        <f>SUMPRODUCT((C34:C43=X28)*(J34:J43=1))+SUMPRODUCT((E34:E43=X28)*(K34:K43=1))</f>
        <v>1</v>
      </c>
      <c r="AH28" s="6">
        <f>SUMPRODUCT((C34:C43=X28)*(J34:J43=0))+SUMPRODUCT((E34:E43=X28)*(K34:K43=0))</f>
        <v>0</v>
      </c>
      <c r="AI28" s="29">
        <f>RANK(AC28,AC26:AC30,0)</f>
        <v>1</v>
      </c>
    </row>
    <row r="29" spans="1:35" x14ac:dyDescent="0.25">
      <c r="A29" s="1">
        <v>4</v>
      </c>
      <c r="B29" s="4" t="s">
        <v>127</v>
      </c>
      <c r="C29" s="55" t="s">
        <v>102</v>
      </c>
      <c r="M29" s="1" t="str">
        <f>X30</f>
        <v>AC Milan</v>
      </c>
      <c r="N29" s="1" t="s">
        <v>104</v>
      </c>
      <c r="P29" s="1" t="s">
        <v>33</v>
      </c>
      <c r="X29" s="27" t="str">
        <f t="shared" si="8"/>
        <v>RB Leipzig</v>
      </c>
      <c r="Y29" s="6">
        <f>K35</f>
        <v>1</v>
      </c>
      <c r="Z29" s="6">
        <f>K38</f>
        <v>1</v>
      </c>
      <c r="AA29" s="6">
        <f>J41</f>
        <v>0</v>
      </c>
      <c r="AB29" s="6">
        <f>J43</f>
        <v>3</v>
      </c>
      <c r="AC29" s="28">
        <f t="shared" si="9"/>
        <v>5</v>
      </c>
      <c r="AD29" s="6">
        <f>SUMIF(C34:C43,X29,F34:F43)+SUMIF(E34:E43,X29,H34:H43)</f>
        <v>2</v>
      </c>
      <c r="AE29" s="6">
        <f>SUMIF(C34:C43,X29,H34:H43)+SUMIF(E34:E43,X29,F34:F43)</f>
        <v>5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2</v>
      </c>
      <c r="AH29" s="6">
        <f>SUMPRODUCT((C34:C43=X29)*(J34:J43=0))+SUMPRODUCT((E34:E43=X29)*(K34:K43=0))</f>
        <v>1</v>
      </c>
      <c r="AI29" s="29">
        <f>RANK(AC29,AC26:AC30,0)</f>
        <v>3</v>
      </c>
    </row>
    <row r="30" spans="1:35" x14ac:dyDescent="0.25">
      <c r="A30" s="1">
        <v>5</v>
      </c>
      <c r="B30" s="4" t="s">
        <v>118</v>
      </c>
      <c r="C30" s="55" t="s">
        <v>104</v>
      </c>
      <c r="M30" s="1" t="str">
        <f>X51</f>
        <v>Schalke 04</v>
      </c>
      <c r="N30" s="1" t="s">
        <v>102</v>
      </c>
      <c r="X30" s="27" t="str">
        <f t="shared" si="8"/>
        <v>AC Milan</v>
      </c>
      <c r="Y30" s="6">
        <f>K34</f>
        <v>0</v>
      </c>
      <c r="Z30" s="6">
        <f>J37</f>
        <v>3</v>
      </c>
      <c r="AA30" s="6">
        <f>J40</f>
        <v>0</v>
      </c>
      <c r="AB30" s="6">
        <f>K43</f>
        <v>0</v>
      </c>
      <c r="AC30" s="28">
        <f t="shared" si="9"/>
        <v>3</v>
      </c>
      <c r="AD30" s="6">
        <f>SUMIF(C34:C43,X30,F34:F43)+SUMIF(E34:E43,X30,H34:H43)</f>
        <v>2</v>
      </c>
      <c r="AE30" s="6">
        <f>SUMIF(C34:C43,X30,H34:H43)+SUMIF(E34:E43,X30,F34:F43)</f>
        <v>6</v>
      </c>
      <c r="AF30" s="6">
        <f>SUMPRODUCT((C34:C43=X30)*(J34:J43=3))+SUMPRODUCT((E34:E43=X30)*(K34:K43=3))</f>
        <v>1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3</v>
      </c>
      <c r="AI30" s="29">
        <f>RANK(AC30,AC26:AC30,0)</f>
        <v>4</v>
      </c>
    </row>
    <row r="31" spans="1:35" x14ac:dyDescent="0.25">
      <c r="T31" s="39"/>
      <c r="U31" s="39"/>
      <c r="V31" s="39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5" x14ac:dyDescent="0.25">
      <c r="B32" s="2" t="s">
        <v>202</v>
      </c>
      <c r="M32" s="2" t="s">
        <v>204</v>
      </c>
      <c r="R32" s="40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2:35" x14ac:dyDescent="0.25">
      <c r="B33" s="8"/>
      <c r="C33" s="8"/>
      <c r="D33" s="38"/>
      <c r="E33" s="8"/>
      <c r="F33" s="73" t="s">
        <v>5</v>
      </c>
      <c r="G33" s="74"/>
      <c r="H33" s="74"/>
      <c r="I33" s="8"/>
      <c r="J33" s="75" t="s">
        <v>4</v>
      </c>
      <c r="K33" s="73"/>
      <c r="M33" s="8"/>
      <c r="N33" s="8"/>
      <c r="O33" s="38"/>
      <c r="P33" s="8"/>
      <c r="Q33" s="73" t="s">
        <v>5</v>
      </c>
      <c r="R33" s="74"/>
      <c r="S33" s="74"/>
      <c r="T33" s="8"/>
      <c r="U33" s="75" t="s">
        <v>4</v>
      </c>
      <c r="V33" s="73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2:35" x14ac:dyDescent="0.25">
      <c r="B34" s="10" t="s">
        <v>29</v>
      </c>
      <c r="C34" s="11" t="str">
        <f>B26</f>
        <v>Sevilla</v>
      </c>
      <c r="D34" s="12" t="s">
        <v>7</v>
      </c>
      <c r="E34" s="13" t="str">
        <f>B30</f>
        <v>AC Milan</v>
      </c>
      <c r="F34" s="14">
        <v>1</v>
      </c>
      <c r="G34" s="12" t="s">
        <v>7</v>
      </c>
      <c r="H34" s="14">
        <v>0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0" t="s">
        <v>18</v>
      </c>
      <c r="N34" s="11" t="str">
        <f>M26</f>
        <v>Southampton</v>
      </c>
      <c r="O34" s="12" t="s">
        <v>7</v>
      </c>
      <c r="P34" s="13" t="str">
        <f>M30</f>
        <v>Schalke 04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5" x14ac:dyDescent="0.25">
      <c r="B35" s="16" t="s">
        <v>31</v>
      </c>
      <c r="C35" s="11" t="str">
        <f>B27</f>
        <v>Valencia</v>
      </c>
      <c r="D35" s="12" t="s">
        <v>7</v>
      </c>
      <c r="E35" s="13" t="str">
        <f>B29</f>
        <v>RB Leipzig</v>
      </c>
      <c r="F35" s="14">
        <v>0</v>
      </c>
      <c r="G35" s="12" t="s">
        <v>7</v>
      </c>
      <c r="H35" s="14">
        <v>0</v>
      </c>
      <c r="I35" s="12"/>
      <c r="J35" s="6">
        <f t="shared" ref="J35:J39" si="10">IF(F35="","",IF(F35&gt;H35,3,IF(F35=H35,1,0)))</f>
        <v>1</v>
      </c>
      <c r="K35" s="6">
        <f t="shared" ref="K35:K39" si="11">IF(H35="","",IF(H35&gt;F35,3,IF(H35=F35,1,0)))</f>
        <v>1</v>
      </c>
      <c r="M35" s="16" t="s">
        <v>47</v>
      </c>
      <c r="N35" s="11" t="str">
        <f>M27</f>
        <v>Hannover 96</v>
      </c>
      <c r="O35" s="12" t="s">
        <v>7</v>
      </c>
      <c r="P35" s="13" t="str">
        <f>M29</f>
        <v>AC Milan</v>
      </c>
      <c r="Q35" s="14"/>
      <c r="R35" s="12" t="s">
        <v>7</v>
      </c>
      <c r="S35" s="14"/>
      <c r="T35" s="12"/>
      <c r="U35" s="6" t="str">
        <f t="shared" ref="U35:U39" si="12">IF(Q35="","",IF(Q35&gt;S35,3,IF(Q35=S35,1,0)))</f>
        <v/>
      </c>
      <c r="V35" s="6" t="str">
        <f t="shared" ref="V35:V39" si="13">IF(S35="","",IF(S35&gt;Q35,3,IF(S35=Q35,1,0)))</f>
        <v/>
      </c>
      <c r="X35" s="37" t="str">
        <f>M24</f>
        <v>Poule D-BB</v>
      </c>
      <c r="Y35" s="36" t="s">
        <v>80</v>
      </c>
      <c r="Z35" s="36" t="s">
        <v>81</v>
      </c>
      <c r="AA35" s="36" t="s">
        <v>82</v>
      </c>
      <c r="AB35" s="36" t="s">
        <v>88</v>
      </c>
      <c r="AC35" s="36" t="s">
        <v>4</v>
      </c>
      <c r="AD35" s="36" t="s">
        <v>83</v>
      </c>
      <c r="AE35" s="36" t="s">
        <v>84</v>
      </c>
      <c r="AF35" s="36" t="s">
        <v>85</v>
      </c>
      <c r="AG35" s="36" t="s">
        <v>86</v>
      </c>
      <c r="AH35" s="36" t="s">
        <v>87</v>
      </c>
      <c r="AI35" s="36" t="s">
        <v>5</v>
      </c>
    </row>
    <row r="36" spans="2:35" x14ac:dyDescent="0.25">
      <c r="B36" s="16" t="s">
        <v>36</v>
      </c>
      <c r="C36" s="11" t="str">
        <f>B28</f>
        <v>Newcastle</v>
      </c>
      <c r="D36" s="12" t="s">
        <v>7</v>
      </c>
      <c r="E36" s="13" t="str">
        <f>B26</f>
        <v>Sevilla</v>
      </c>
      <c r="F36" s="14">
        <v>1</v>
      </c>
      <c r="G36" s="17" t="s">
        <v>7</v>
      </c>
      <c r="H36" s="14">
        <v>0</v>
      </c>
      <c r="I36" s="12"/>
      <c r="J36" s="6">
        <f t="shared" si="10"/>
        <v>3</v>
      </c>
      <c r="K36" s="6">
        <f t="shared" si="11"/>
        <v>0</v>
      </c>
      <c r="M36" s="16" t="s">
        <v>48</v>
      </c>
      <c r="N36" s="11" t="str">
        <f>M28</f>
        <v>RB Leipzig</v>
      </c>
      <c r="O36" s="12" t="s">
        <v>7</v>
      </c>
      <c r="P36" s="13" t="str">
        <f>M26</f>
        <v>Southampton</v>
      </c>
      <c r="Q36" s="14"/>
      <c r="R36" s="17" t="s">
        <v>7</v>
      </c>
      <c r="S36" s="14"/>
      <c r="T36" s="12"/>
      <c r="U36" s="6" t="str">
        <f t="shared" si="12"/>
        <v/>
      </c>
      <c r="V36" s="6" t="str">
        <f t="shared" si="13"/>
        <v/>
      </c>
      <c r="X36" s="27" t="str">
        <f>M26</f>
        <v>Southampton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</row>
    <row r="37" spans="2:35" x14ac:dyDescent="0.25">
      <c r="B37" s="16" t="s">
        <v>38</v>
      </c>
      <c r="C37" s="11" t="str">
        <f>B30</f>
        <v>AC Milan</v>
      </c>
      <c r="D37" s="12" t="s">
        <v>7</v>
      </c>
      <c r="E37" s="13" t="str">
        <f>B27</f>
        <v>Valencia</v>
      </c>
      <c r="F37" s="14">
        <v>1</v>
      </c>
      <c r="G37" s="12" t="s">
        <v>7</v>
      </c>
      <c r="H37" s="14">
        <v>0</v>
      </c>
      <c r="I37" s="12"/>
      <c r="J37" s="6">
        <f t="shared" si="10"/>
        <v>3</v>
      </c>
      <c r="K37" s="6">
        <f t="shared" si="11"/>
        <v>0</v>
      </c>
      <c r="M37" s="16" t="s">
        <v>49</v>
      </c>
      <c r="N37" s="11" t="str">
        <f>M30</f>
        <v>Schalke 04</v>
      </c>
      <c r="O37" s="12" t="s">
        <v>7</v>
      </c>
      <c r="P37" s="13" t="str">
        <f>M27</f>
        <v>Hannover 96</v>
      </c>
      <c r="Q37" s="14"/>
      <c r="R37" s="12" t="s">
        <v>7</v>
      </c>
      <c r="S37" s="14"/>
      <c r="T37" s="12"/>
      <c r="U37" s="6" t="str">
        <f t="shared" si="12"/>
        <v/>
      </c>
      <c r="V37" s="6" t="str">
        <f t="shared" si="13"/>
        <v/>
      </c>
      <c r="X37" s="27" t="str">
        <f t="shared" ref="X37:X40" si="14">M27</f>
        <v>Hannover 96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5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</row>
    <row r="38" spans="2:35" x14ac:dyDescent="0.25">
      <c r="B38" s="10" t="s">
        <v>40</v>
      </c>
      <c r="C38" s="11" t="str">
        <f>B28</f>
        <v>Newcastle</v>
      </c>
      <c r="D38" s="12" t="s">
        <v>7</v>
      </c>
      <c r="E38" s="13" t="str">
        <f>B29</f>
        <v>RB Leipzig</v>
      </c>
      <c r="F38" s="14">
        <v>0</v>
      </c>
      <c r="G38" s="12" t="s">
        <v>7</v>
      </c>
      <c r="H38" s="14">
        <v>0</v>
      </c>
      <c r="I38" s="12"/>
      <c r="J38" s="6">
        <f t="shared" si="10"/>
        <v>1</v>
      </c>
      <c r="K38" s="6">
        <f t="shared" si="11"/>
        <v>1</v>
      </c>
      <c r="M38" s="10" t="s">
        <v>50</v>
      </c>
      <c r="N38" s="11" t="str">
        <f>M28</f>
        <v>RB Leipzig</v>
      </c>
      <c r="O38" s="12" t="s">
        <v>7</v>
      </c>
      <c r="P38" s="13" t="str">
        <f>M29</f>
        <v>AC Milan</v>
      </c>
      <c r="Q38" s="14"/>
      <c r="R38" s="12" t="s">
        <v>7</v>
      </c>
      <c r="S38" s="14"/>
      <c r="T38" s="12"/>
      <c r="U38" s="6" t="str">
        <f t="shared" si="12"/>
        <v/>
      </c>
      <c r="V38" s="6" t="str">
        <f t="shared" si="13"/>
        <v/>
      </c>
      <c r="X38" s="27" t="str">
        <f t="shared" si="14"/>
        <v>RB Leipzig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5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</row>
    <row r="39" spans="2:35" x14ac:dyDescent="0.25">
      <c r="B39" s="16" t="s">
        <v>8</v>
      </c>
      <c r="C39" s="11" t="str">
        <f>B26</f>
        <v>Sevilla</v>
      </c>
      <c r="D39" s="12" t="s">
        <v>7</v>
      </c>
      <c r="E39" s="13" t="str">
        <f>B27</f>
        <v>Valencia</v>
      </c>
      <c r="F39" s="14">
        <v>4</v>
      </c>
      <c r="G39" s="12" t="s">
        <v>7</v>
      </c>
      <c r="H39" s="14">
        <v>0</v>
      </c>
      <c r="I39" s="12"/>
      <c r="J39" s="6">
        <f t="shared" si="10"/>
        <v>3</v>
      </c>
      <c r="K39" s="6">
        <f t="shared" si="11"/>
        <v>0</v>
      </c>
      <c r="M39" s="16" t="s">
        <v>37</v>
      </c>
      <c r="N39" s="11" t="str">
        <f>M26</f>
        <v>Southampton</v>
      </c>
      <c r="O39" s="12" t="s">
        <v>7</v>
      </c>
      <c r="P39" s="13" t="str">
        <f>M27</f>
        <v>Hannover 96</v>
      </c>
      <c r="Q39" s="14"/>
      <c r="R39" s="12" t="s">
        <v>7</v>
      </c>
      <c r="S39" s="14"/>
      <c r="T39" s="12"/>
      <c r="U39" s="6" t="str">
        <f t="shared" si="12"/>
        <v/>
      </c>
      <c r="V39" s="6" t="str">
        <f t="shared" si="13"/>
        <v/>
      </c>
      <c r="X39" s="27" t="str">
        <f t="shared" si="14"/>
        <v>AC Milan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5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</row>
    <row r="40" spans="2:35" x14ac:dyDescent="0.25">
      <c r="B40" s="16" t="s">
        <v>10</v>
      </c>
      <c r="C40" s="11" t="str">
        <f>B30</f>
        <v>AC Milan</v>
      </c>
      <c r="D40" s="12" t="s">
        <v>7</v>
      </c>
      <c r="E40" s="13" t="str">
        <f>B28</f>
        <v>Newcastle</v>
      </c>
      <c r="F40" s="14">
        <v>0</v>
      </c>
      <c r="G40" s="12" t="s">
        <v>7</v>
      </c>
      <c r="H40" s="14">
        <v>3</v>
      </c>
      <c r="I40" s="12"/>
      <c r="J40" s="6">
        <f>IF(F40="","",IF(F40&gt;H40,3,IF(F40=H40,1,0)))</f>
        <v>0</v>
      </c>
      <c r="K40" s="6">
        <f>IF(H40="","",IF(H40&gt;F40,3,IF(H40=F40,1,0)))</f>
        <v>3</v>
      </c>
      <c r="M40" s="16" t="s">
        <v>39</v>
      </c>
      <c r="N40" s="11" t="str">
        <f>M30</f>
        <v>Schalke 04</v>
      </c>
      <c r="O40" s="12" t="s">
        <v>7</v>
      </c>
      <c r="P40" s="13" t="str">
        <f>M28</f>
        <v>RB Leipzig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4"/>
        <v>Schalke 04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5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</row>
    <row r="41" spans="2:35" x14ac:dyDescent="0.25">
      <c r="B41" s="16" t="s">
        <v>12</v>
      </c>
      <c r="C41" s="11" t="str">
        <f>B29</f>
        <v>RB Leipzig</v>
      </c>
      <c r="D41" s="12" t="s">
        <v>7</v>
      </c>
      <c r="E41" s="13" t="str">
        <f>B26</f>
        <v>Sevilla</v>
      </c>
      <c r="F41" s="14">
        <v>0</v>
      </c>
      <c r="G41" s="12" t="s">
        <v>7</v>
      </c>
      <c r="H41" s="14">
        <v>4</v>
      </c>
      <c r="I41" s="12"/>
      <c r="J41" s="6">
        <f t="shared" ref="J41:J43" si="16">IF(F41="","",IF(F41&gt;H41,3,IF(F41=H41,1,0)))</f>
        <v>0</v>
      </c>
      <c r="K41" s="6">
        <f t="shared" ref="K41:K43" si="17">IF(H41="","",IF(H41&gt;F41,3,IF(H41=F41,1,0)))</f>
        <v>3</v>
      </c>
      <c r="M41" s="16" t="s">
        <v>41</v>
      </c>
      <c r="N41" s="11" t="str">
        <f>M29</f>
        <v>AC Milan</v>
      </c>
      <c r="O41" s="12" t="s">
        <v>7</v>
      </c>
      <c r="P41" s="13" t="str">
        <f>M26</f>
        <v>Southampton</v>
      </c>
      <c r="Q41" s="14"/>
      <c r="R41" s="12" t="s">
        <v>7</v>
      </c>
      <c r="S41" s="14"/>
      <c r="T41" s="12"/>
      <c r="U41" s="6" t="str">
        <f t="shared" ref="U41:U43" si="18">IF(Q41="","",IF(Q41&gt;S41,3,IF(Q41=S41,1,0)))</f>
        <v/>
      </c>
      <c r="V41" s="6" t="str">
        <f t="shared" ref="V41:V43" si="19">IF(S41="","",IF(S41&gt;Q41,3,IF(S41=Q41,1,0)))</f>
        <v/>
      </c>
    </row>
    <row r="42" spans="2:35" x14ac:dyDescent="0.25">
      <c r="B42" s="16" t="s">
        <v>14</v>
      </c>
      <c r="C42" s="11" t="str">
        <f>B27</f>
        <v>Valencia</v>
      </c>
      <c r="D42" s="12" t="s">
        <v>7</v>
      </c>
      <c r="E42" s="13" t="str">
        <f>B28</f>
        <v>Newcastle</v>
      </c>
      <c r="F42" s="14">
        <v>0</v>
      </c>
      <c r="G42" s="12" t="s">
        <v>7</v>
      </c>
      <c r="H42" s="14">
        <v>4</v>
      </c>
      <c r="I42" s="12"/>
      <c r="J42" s="6">
        <f t="shared" si="16"/>
        <v>0</v>
      </c>
      <c r="K42" s="6">
        <f t="shared" si="17"/>
        <v>3</v>
      </c>
      <c r="M42" s="16" t="s">
        <v>42</v>
      </c>
      <c r="N42" s="11" t="str">
        <f>M27</f>
        <v>Hannover 96</v>
      </c>
      <c r="O42" s="12" t="s">
        <v>7</v>
      </c>
      <c r="P42" s="13" t="str">
        <f>M28</f>
        <v>RB Leipzig</v>
      </c>
      <c r="Q42" s="14"/>
      <c r="R42" s="12" t="s">
        <v>7</v>
      </c>
      <c r="S42" s="14"/>
      <c r="T42" s="12"/>
      <c r="U42" s="6" t="str">
        <f t="shared" si="18"/>
        <v/>
      </c>
      <c r="V42" s="6" t="str">
        <f t="shared" si="19"/>
        <v/>
      </c>
    </row>
    <row r="43" spans="2:35" x14ac:dyDescent="0.25">
      <c r="B43" s="16" t="s">
        <v>16</v>
      </c>
      <c r="C43" s="11" t="str">
        <f>B29</f>
        <v>RB Leipzig</v>
      </c>
      <c r="D43" s="12" t="s">
        <v>7</v>
      </c>
      <c r="E43" s="13" t="str">
        <f>B30</f>
        <v>AC Milan</v>
      </c>
      <c r="F43" s="14">
        <v>2</v>
      </c>
      <c r="G43" s="12" t="s">
        <v>7</v>
      </c>
      <c r="H43" s="14">
        <v>1</v>
      </c>
      <c r="I43" s="12"/>
      <c r="J43" s="6">
        <f t="shared" si="16"/>
        <v>3</v>
      </c>
      <c r="K43" s="6">
        <f t="shared" si="17"/>
        <v>0</v>
      </c>
      <c r="M43" s="16" t="s">
        <v>43</v>
      </c>
      <c r="N43" s="11" t="str">
        <f>M29</f>
        <v>AC Milan</v>
      </c>
      <c r="O43" s="12" t="s">
        <v>7</v>
      </c>
      <c r="P43" s="13" t="str">
        <f>M30</f>
        <v>Schalke 04</v>
      </c>
      <c r="Q43" s="14"/>
      <c r="R43" s="12" t="s">
        <v>7</v>
      </c>
      <c r="S43" s="14"/>
      <c r="T43" s="12"/>
      <c r="U43" s="6" t="str">
        <f t="shared" si="18"/>
        <v/>
      </c>
      <c r="V43" s="6" t="str">
        <f t="shared" si="19"/>
        <v/>
      </c>
    </row>
    <row r="44" spans="2:35" x14ac:dyDescent="0.25">
      <c r="D44" s="40" t="s">
        <v>33</v>
      </c>
    </row>
    <row r="46" spans="2:35" x14ac:dyDescent="0.25">
      <c r="B46" s="2" t="s">
        <v>64</v>
      </c>
      <c r="M46" s="2" t="s">
        <v>65</v>
      </c>
      <c r="N46" s="26" t="s">
        <v>33</v>
      </c>
    </row>
    <row r="47" spans="2:35" x14ac:dyDescent="0.25">
      <c r="X47" s="37" t="str">
        <f>B46</f>
        <v>Poule D-C</v>
      </c>
      <c r="Y47" s="36" t="s">
        <v>80</v>
      </c>
      <c r="Z47" s="36" t="s">
        <v>81</v>
      </c>
      <c r="AA47" s="36" t="s">
        <v>82</v>
      </c>
      <c r="AB47" s="36" t="s">
        <v>88</v>
      </c>
      <c r="AC47" s="36" t="s">
        <v>4</v>
      </c>
      <c r="AD47" s="36" t="s">
        <v>83</v>
      </c>
      <c r="AE47" s="36" t="s">
        <v>84</v>
      </c>
      <c r="AF47" s="36" t="s">
        <v>85</v>
      </c>
      <c r="AG47" s="36" t="s">
        <v>86</v>
      </c>
      <c r="AH47" s="36" t="s">
        <v>87</v>
      </c>
      <c r="AI47" s="36" t="s">
        <v>5</v>
      </c>
    </row>
    <row r="48" spans="2:35" x14ac:dyDescent="0.25">
      <c r="B48" s="4" t="s">
        <v>134</v>
      </c>
      <c r="C48" s="55" t="s">
        <v>99</v>
      </c>
      <c r="D48" s="40" t="s">
        <v>33</v>
      </c>
      <c r="M48" s="1" t="str">
        <f>X27</f>
        <v>Valencia</v>
      </c>
      <c r="N48" s="1" t="s">
        <v>225</v>
      </c>
      <c r="O48" s="40" t="s">
        <v>33</v>
      </c>
      <c r="X48" s="27" t="str">
        <f>B48</f>
        <v>Heracles</v>
      </c>
      <c r="Y48" s="6">
        <f>J56</f>
        <v>1</v>
      </c>
      <c r="Z48" s="6">
        <f>K58</f>
        <v>3</v>
      </c>
      <c r="AA48" s="6">
        <f>J61</f>
        <v>3</v>
      </c>
      <c r="AB48" s="6">
        <f>K63</f>
        <v>0</v>
      </c>
      <c r="AC48" s="28">
        <f>SUM(Y48:AB48)</f>
        <v>7</v>
      </c>
      <c r="AD48" s="6">
        <f>SUMIF(C56:C65,X48,F56:F65)+SUMIF(E56:E65,X48,H56:H65)</f>
        <v>2</v>
      </c>
      <c r="AE48" s="6">
        <f>SUMIF(C56:C65,X48,H56:H65)+SUMIF(E56:E65,X48,F56:F65)</f>
        <v>1</v>
      </c>
      <c r="AF48" s="6">
        <f>SUMPRODUCT((C56:C65=X48)*(J56:J65=3))+SUMPRODUCT((E56:E65=X48)*(K56:K65=3))</f>
        <v>2</v>
      </c>
      <c r="AG48" s="6">
        <f>SUMPRODUCT((C56:C65=X48)*(J56:J65=1))+SUMPRODUCT((E56:E65=X48)*(K56:K65=1))</f>
        <v>1</v>
      </c>
      <c r="AH48" s="6">
        <f>SUMPRODUCT((C56:C65=X48)*(J56:J65=0))+SUMPRODUCT((E56:E65=X48)*(K56:K65=0))</f>
        <v>1</v>
      </c>
      <c r="AI48" s="29">
        <f>RANK(AC48,AC48:AC52,0)</f>
        <v>2</v>
      </c>
    </row>
    <row r="49" spans="2:35" x14ac:dyDescent="0.25">
      <c r="B49" s="4" t="s">
        <v>133</v>
      </c>
      <c r="C49" s="55" t="s">
        <v>99</v>
      </c>
      <c r="M49" s="1" t="str">
        <f>X48</f>
        <v>Heracles</v>
      </c>
      <c r="N49" s="1" t="s">
        <v>99</v>
      </c>
      <c r="X49" s="27" t="str">
        <f t="shared" ref="X49:X52" si="20">B49</f>
        <v>NAC</v>
      </c>
      <c r="Y49" s="6">
        <f>J57</f>
        <v>0</v>
      </c>
      <c r="Z49" s="6">
        <f>K59</f>
        <v>1</v>
      </c>
      <c r="AA49" s="6">
        <f>K61</f>
        <v>0</v>
      </c>
      <c r="AB49" s="6">
        <f>J64</f>
        <v>1</v>
      </c>
      <c r="AC49" s="28">
        <f t="shared" ref="AC49:AC52" si="21">SUM(Y49:AB49)</f>
        <v>2</v>
      </c>
      <c r="AD49" s="6">
        <f>SUMIF(C56:C65,X49,F56:F65)+SUMIF(E56:E65,X49,H56:H65)</f>
        <v>2</v>
      </c>
      <c r="AE49" s="6">
        <f>SUMIF(C56:C65,X49,H56:H65)+SUMIF(E56:E65,X49,F56:F65)</f>
        <v>4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2</v>
      </c>
      <c r="AH49" s="6">
        <f>SUMPRODUCT((C56:C65=X49)*(J56:J65=0))+SUMPRODUCT((E56:E65=X49)*(K56:K65=0))</f>
        <v>2</v>
      </c>
      <c r="AI49" s="29">
        <f>RANK(AC49,AC48:AC52,0)</f>
        <v>5</v>
      </c>
    </row>
    <row r="50" spans="2:35" x14ac:dyDescent="0.25">
      <c r="B50" s="4" t="s">
        <v>113</v>
      </c>
      <c r="C50" s="55" t="s">
        <v>225</v>
      </c>
      <c r="M50" s="1" t="str">
        <f>X50</f>
        <v>Atletico Madrid</v>
      </c>
      <c r="N50" s="1" t="s">
        <v>225</v>
      </c>
      <c r="X50" s="27" t="str">
        <f t="shared" si="20"/>
        <v>Atletico Madrid</v>
      </c>
      <c r="Y50" s="6">
        <f>J58</f>
        <v>0</v>
      </c>
      <c r="Z50" s="6">
        <f>J60</f>
        <v>1</v>
      </c>
      <c r="AA50" s="6">
        <f>K62</f>
        <v>1</v>
      </c>
      <c r="AB50" s="6">
        <f>K64</f>
        <v>1</v>
      </c>
      <c r="AC50" s="28">
        <f t="shared" si="21"/>
        <v>3</v>
      </c>
      <c r="AD50" s="6">
        <f>SUMIF(C56:C65,X50,F56:F65)+SUMIF(E56:E65,X50,H56:H65)</f>
        <v>3</v>
      </c>
      <c r="AE50" s="6">
        <f>SUMIF(C56:C65,X50,H56:H65)+SUMIF(E56:E65,X50,F56:F65)</f>
        <v>4</v>
      </c>
      <c r="AF50" s="6">
        <f>SUMPRODUCT((C56:C65=X50)*(J56:J65=3))+SUMPRODUCT((E56:E65=X50)*(K56:K65=3))</f>
        <v>0</v>
      </c>
      <c r="AG50" s="6">
        <f>SUMPRODUCT((C56:C65=X50)*(J56:J65=1))+SUMPRODUCT((E56:E65=X50)*(K56:K65=1))</f>
        <v>3</v>
      </c>
      <c r="AH50" s="6">
        <f>SUMPRODUCT((C56:C65=X50)*(J56:J65=0))+SUMPRODUCT((E56:E65=X50)*(K56:K65=0))</f>
        <v>1</v>
      </c>
      <c r="AI50" s="29">
        <f>RANK(AC50,AC48:AC52,0)</f>
        <v>3</v>
      </c>
    </row>
    <row r="51" spans="2:35" x14ac:dyDescent="0.25">
      <c r="B51" s="4" t="s">
        <v>125</v>
      </c>
      <c r="C51" s="55" t="s">
        <v>102</v>
      </c>
      <c r="M51" s="1" t="str">
        <f>X52</f>
        <v>Juventus</v>
      </c>
      <c r="N51" s="1" t="s">
        <v>104</v>
      </c>
      <c r="P51" s="1" t="s">
        <v>33</v>
      </c>
      <c r="X51" s="27" t="str">
        <f t="shared" si="20"/>
        <v>Schalke 04</v>
      </c>
      <c r="Y51" s="6">
        <f>K57</f>
        <v>3</v>
      </c>
      <c r="Z51" s="6">
        <f>K60</f>
        <v>1</v>
      </c>
      <c r="AA51" s="6">
        <f>J63</f>
        <v>3</v>
      </c>
      <c r="AB51" s="6">
        <f>J65</f>
        <v>3</v>
      </c>
      <c r="AC51" s="28">
        <f t="shared" si="21"/>
        <v>10</v>
      </c>
      <c r="AD51" s="6">
        <f>SUMIF(C56:C65,X51,F56:F65)+SUMIF(E56:E65,X51,H56:H65)</f>
        <v>5</v>
      </c>
      <c r="AE51" s="6">
        <f>SUMIF(C56:C65,X51,H56:H65)+SUMIF(E56:E65,X51,F56:F65)</f>
        <v>1</v>
      </c>
      <c r="AF51" s="6">
        <f>SUMPRODUCT((C56:C65=X51)*(J56:J65=3))+SUMPRODUCT((E56:E65=X51)*(K56:K65=3))</f>
        <v>3</v>
      </c>
      <c r="AG51" s="6">
        <f>SUMPRODUCT((C56:C65=X51)*(J56:J65=1))+SUMPRODUCT((E56:E65=X51)*(K56:K65=1))</f>
        <v>1</v>
      </c>
      <c r="AH51" s="6">
        <f>SUMPRODUCT((C56:C65=X51)*(J56:J65=0))+SUMPRODUCT((E56:E65=X51)*(K56:K65=0))</f>
        <v>0</v>
      </c>
      <c r="AI51" s="29">
        <f>RANK(AC51,AC48:AC52,0)</f>
        <v>1</v>
      </c>
    </row>
    <row r="52" spans="2:35" x14ac:dyDescent="0.25">
      <c r="B52" s="4" t="s">
        <v>111</v>
      </c>
      <c r="C52" s="55" t="s">
        <v>104</v>
      </c>
      <c r="M52" s="1" t="str">
        <f>X72</f>
        <v>PSV</v>
      </c>
      <c r="N52" s="1" t="s">
        <v>99</v>
      </c>
      <c r="X52" s="27" t="str">
        <f t="shared" si="20"/>
        <v>Juventus</v>
      </c>
      <c r="Y52" s="6">
        <f>K56</f>
        <v>1</v>
      </c>
      <c r="Z52" s="6">
        <f>J59</f>
        <v>1</v>
      </c>
      <c r="AA52" s="6">
        <f>J62</f>
        <v>1</v>
      </c>
      <c r="AB52" s="6">
        <f>K65</f>
        <v>0</v>
      </c>
      <c r="AC52" s="28">
        <f t="shared" si="21"/>
        <v>3</v>
      </c>
      <c r="AD52" s="6">
        <f>SUMIF(C56:C65,X52,F56:F65)+SUMIF(E56:E65,X52,H56:H65)</f>
        <v>0</v>
      </c>
      <c r="AE52" s="6">
        <f>SUMIF(C56:C65,X52,H56:H65)+SUMIF(E56:E65,X52,F56:F65)</f>
        <v>2</v>
      </c>
      <c r="AF52" s="6">
        <f>SUMPRODUCT((C56:C65=X52)*(J56:J65=3))+SUMPRODUCT((E56:E65=X52)*(K56:K65=3))</f>
        <v>0</v>
      </c>
      <c r="AG52" s="6">
        <f>SUMPRODUCT((C56:C65=X52)*(J56:J65=1))+SUMPRODUCT((E56:E65=X52)*(K56:K65=1))</f>
        <v>3</v>
      </c>
      <c r="AH52" s="6">
        <f>SUMPRODUCT((C56:C65=X52)*(J56:J65=0))+SUMPRODUCT((E56:E65=X52)*(K56:K65=0))</f>
        <v>1</v>
      </c>
      <c r="AI52" s="29">
        <v>4</v>
      </c>
    </row>
    <row r="53" spans="2:35" x14ac:dyDescent="0.25">
      <c r="T53" s="39"/>
      <c r="U53" s="39"/>
      <c r="V53" s="39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2:35" x14ac:dyDescent="0.25">
      <c r="B54" s="2" t="s">
        <v>202</v>
      </c>
      <c r="M54" s="2" t="s">
        <v>204</v>
      </c>
      <c r="R54" s="40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2:35" x14ac:dyDescent="0.25">
      <c r="B55" s="8"/>
      <c r="C55" s="8"/>
      <c r="D55" s="38"/>
      <c r="E55" s="8"/>
      <c r="F55" s="73" t="s">
        <v>5</v>
      </c>
      <c r="G55" s="74"/>
      <c r="H55" s="74"/>
      <c r="I55" s="8"/>
      <c r="J55" s="75" t="s">
        <v>4</v>
      </c>
      <c r="K55" s="73"/>
      <c r="M55" s="8"/>
      <c r="N55" s="8"/>
      <c r="O55" s="38"/>
      <c r="P55" s="8"/>
      <c r="Q55" s="73" t="s">
        <v>5</v>
      </c>
      <c r="R55" s="74"/>
      <c r="S55" s="74"/>
      <c r="T55" s="8"/>
      <c r="U55" s="75" t="s">
        <v>4</v>
      </c>
      <c r="V55" s="73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2:35" x14ac:dyDescent="0.25">
      <c r="B56" s="10" t="s">
        <v>18</v>
      </c>
      <c r="C56" s="11" t="str">
        <f>B48</f>
        <v>Heracles</v>
      </c>
      <c r="D56" s="12" t="s">
        <v>7</v>
      </c>
      <c r="E56" s="13" t="str">
        <f>B52</f>
        <v>Juventus</v>
      </c>
      <c r="F56" s="14">
        <v>0</v>
      </c>
      <c r="G56" s="12" t="s">
        <v>7</v>
      </c>
      <c r="H56" s="14">
        <v>0</v>
      </c>
      <c r="I56" s="12"/>
      <c r="J56" s="6">
        <f>IF(F56="","",IF(F56&gt;H56,3,IF(F56=H56,1,0)))</f>
        <v>1</v>
      </c>
      <c r="K56" s="6">
        <f>IF(H56="","",IF(H56&gt;F56,3,IF(H56=F56,1,0)))</f>
        <v>1</v>
      </c>
      <c r="M56" s="10" t="s">
        <v>29</v>
      </c>
      <c r="N56" s="11" t="str">
        <f>M48</f>
        <v>Valencia</v>
      </c>
      <c r="O56" s="12" t="s">
        <v>7</v>
      </c>
      <c r="P56" s="13" t="str">
        <f>M52</f>
        <v>PSV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2:35" x14ac:dyDescent="0.25">
      <c r="B57" s="16" t="s">
        <v>47</v>
      </c>
      <c r="C57" s="11" t="str">
        <f>B49</f>
        <v>NAC</v>
      </c>
      <c r="D57" s="12" t="s">
        <v>7</v>
      </c>
      <c r="E57" s="13" t="str">
        <f>B51</f>
        <v>Schalke 04</v>
      </c>
      <c r="F57" s="14">
        <v>0</v>
      </c>
      <c r="G57" s="12" t="s">
        <v>7</v>
      </c>
      <c r="H57" s="14">
        <v>1</v>
      </c>
      <c r="I57" s="12"/>
      <c r="J57" s="6">
        <f t="shared" ref="J57:J61" si="22">IF(F57="","",IF(F57&gt;H57,3,IF(F57=H57,1,0)))</f>
        <v>0</v>
      </c>
      <c r="K57" s="6">
        <f t="shared" ref="K57:K61" si="23">IF(H57="","",IF(H57&gt;F57,3,IF(H57=F57,1,0)))</f>
        <v>3</v>
      </c>
      <c r="M57" s="16" t="s">
        <v>31</v>
      </c>
      <c r="N57" s="11" t="str">
        <f>M49</f>
        <v>Heracles</v>
      </c>
      <c r="O57" s="12" t="s">
        <v>7</v>
      </c>
      <c r="P57" s="13" t="str">
        <f>M51</f>
        <v>Juventus</v>
      </c>
      <c r="Q57" s="14"/>
      <c r="R57" s="12" t="s">
        <v>7</v>
      </c>
      <c r="S57" s="14"/>
      <c r="T57" s="12"/>
      <c r="U57" s="6" t="str">
        <f t="shared" ref="U57:U61" si="24">IF(Q57="","",IF(Q57&gt;S57,3,IF(Q57=S57,1,0)))</f>
        <v/>
      </c>
      <c r="V57" s="6" t="str">
        <f t="shared" ref="V57:V61" si="25">IF(S57="","",IF(S57&gt;Q57,3,IF(S57=Q57,1,0)))</f>
        <v/>
      </c>
      <c r="X57" s="37" t="str">
        <f>M46</f>
        <v>Poule D-CC</v>
      </c>
      <c r="Y57" s="36" t="s">
        <v>80</v>
      </c>
      <c r="Z57" s="36" t="s">
        <v>81</v>
      </c>
      <c r="AA57" s="36" t="s">
        <v>82</v>
      </c>
      <c r="AB57" s="36" t="s">
        <v>88</v>
      </c>
      <c r="AC57" s="36" t="s">
        <v>4</v>
      </c>
      <c r="AD57" s="36" t="s">
        <v>83</v>
      </c>
      <c r="AE57" s="36" t="s">
        <v>84</v>
      </c>
      <c r="AF57" s="36" t="s">
        <v>85</v>
      </c>
      <c r="AG57" s="36" t="s">
        <v>86</v>
      </c>
      <c r="AH57" s="36" t="s">
        <v>87</v>
      </c>
      <c r="AI57" s="36" t="s">
        <v>5</v>
      </c>
    </row>
    <row r="58" spans="2:35" x14ac:dyDescent="0.25">
      <c r="B58" s="16" t="s">
        <v>48</v>
      </c>
      <c r="C58" s="11" t="str">
        <f>B50</f>
        <v>Atletico Madrid</v>
      </c>
      <c r="D58" s="12" t="s">
        <v>7</v>
      </c>
      <c r="E58" s="13" t="str">
        <f>B48</f>
        <v>Heracles</v>
      </c>
      <c r="F58" s="14">
        <v>0</v>
      </c>
      <c r="G58" s="17" t="s">
        <v>7</v>
      </c>
      <c r="H58" s="14">
        <v>1</v>
      </c>
      <c r="I58" s="12"/>
      <c r="J58" s="6">
        <f t="shared" si="22"/>
        <v>0</v>
      </c>
      <c r="K58" s="6">
        <f t="shared" si="23"/>
        <v>3</v>
      </c>
      <c r="M58" s="16" t="s">
        <v>36</v>
      </c>
      <c r="N58" s="11" t="str">
        <f>M50</f>
        <v>Atletico Madrid</v>
      </c>
      <c r="O58" s="12" t="s">
        <v>7</v>
      </c>
      <c r="P58" s="13" t="str">
        <f>M48</f>
        <v>Valencia</v>
      </c>
      <c r="Q58" s="14"/>
      <c r="R58" s="17" t="s">
        <v>7</v>
      </c>
      <c r="S58" s="14"/>
      <c r="T58" s="12"/>
      <c r="U58" s="6" t="str">
        <f t="shared" si="24"/>
        <v/>
      </c>
      <c r="V58" s="6" t="str">
        <f t="shared" si="25"/>
        <v/>
      </c>
      <c r="X58" s="27" t="str">
        <f>M48</f>
        <v>Valencia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</row>
    <row r="59" spans="2:35" x14ac:dyDescent="0.25">
      <c r="B59" s="16" t="s">
        <v>49</v>
      </c>
      <c r="C59" s="11" t="str">
        <f>B52</f>
        <v>Juventus</v>
      </c>
      <c r="D59" s="12" t="s">
        <v>7</v>
      </c>
      <c r="E59" s="13" t="str">
        <f>B49</f>
        <v>NAC</v>
      </c>
      <c r="F59" s="14">
        <v>0</v>
      </c>
      <c r="G59" s="12" t="s">
        <v>7</v>
      </c>
      <c r="H59" s="14">
        <v>0</v>
      </c>
      <c r="I59" s="12"/>
      <c r="J59" s="6">
        <f t="shared" si="22"/>
        <v>1</v>
      </c>
      <c r="K59" s="6">
        <f t="shared" si="23"/>
        <v>1</v>
      </c>
      <c r="M59" s="16" t="s">
        <v>38</v>
      </c>
      <c r="N59" s="11" t="str">
        <f>M52</f>
        <v>PSV</v>
      </c>
      <c r="O59" s="12" t="s">
        <v>7</v>
      </c>
      <c r="P59" s="13" t="str">
        <f>M49</f>
        <v>Heracles</v>
      </c>
      <c r="Q59" s="14"/>
      <c r="R59" s="12" t="s">
        <v>7</v>
      </c>
      <c r="S59" s="14"/>
      <c r="T59" s="12"/>
      <c r="U59" s="6" t="str">
        <f t="shared" si="24"/>
        <v/>
      </c>
      <c r="V59" s="6" t="str">
        <f t="shared" si="25"/>
        <v/>
      </c>
      <c r="X59" s="27" t="str">
        <f t="shared" ref="X59:X62" si="26">M49</f>
        <v>Heracles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27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</row>
    <row r="60" spans="2:35" x14ac:dyDescent="0.25">
      <c r="B60" s="10" t="s">
        <v>50</v>
      </c>
      <c r="C60" s="11" t="str">
        <f>B50</f>
        <v>Atletico Madrid</v>
      </c>
      <c r="D60" s="12" t="s">
        <v>7</v>
      </c>
      <c r="E60" s="13" t="str">
        <f>B51</f>
        <v>Schalke 04</v>
      </c>
      <c r="F60" s="14">
        <v>1</v>
      </c>
      <c r="G60" s="12" t="s">
        <v>7</v>
      </c>
      <c r="H60" s="14">
        <v>1</v>
      </c>
      <c r="I60" s="12"/>
      <c r="J60" s="6">
        <f t="shared" si="22"/>
        <v>1</v>
      </c>
      <c r="K60" s="6">
        <f t="shared" si="23"/>
        <v>1</v>
      </c>
      <c r="M60" s="10" t="s">
        <v>40</v>
      </c>
      <c r="N60" s="11" t="str">
        <f>M50</f>
        <v>Atletico Madrid</v>
      </c>
      <c r="O60" s="12" t="s">
        <v>7</v>
      </c>
      <c r="P60" s="13" t="str">
        <f>M51</f>
        <v>Juventus</v>
      </c>
      <c r="Q60" s="14"/>
      <c r="R60" s="12" t="s">
        <v>7</v>
      </c>
      <c r="S60" s="14"/>
      <c r="T60" s="12"/>
      <c r="U60" s="6" t="str">
        <f t="shared" si="24"/>
        <v/>
      </c>
      <c r="V60" s="6" t="str">
        <f t="shared" si="25"/>
        <v/>
      </c>
      <c r="X60" s="27" t="str">
        <f t="shared" si="26"/>
        <v>Atletico Madrid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27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</row>
    <row r="61" spans="2:35" x14ac:dyDescent="0.25">
      <c r="B61" s="16" t="s">
        <v>37</v>
      </c>
      <c r="C61" s="11" t="str">
        <f>B48</f>
        <v>Heracles</v>
      </c>
      <c r="D61" s="12" t="s">
        <v>7</v>
      </c>
      <c r="E61" s="13" t="str">
        <f>B49</f>
        <v>NAC</v>
      </c>
      <c r="F61" s="14">
        <v>1</v>
      </c>
      <c r="G61" s="12" t="s">
        <v>7</v>
      </c>
      <c r="H61" s="14">
        <v>0</v>
      </c>
      <c r="I61" s="12"/>
      <c r="J61" s="6">
        <f t="shared" si="22"/>
        <v>3</v>
      </c>
      <c r="K61" s="6">
        <f t="shared" si="23"/>
        <v>0</v>
      </c>
      <c r="M61" s="16" t="s">
        <v>8</v>
      </c>
      <c r="N61" s="11" t="str">
        <f>M48</f>
        <v>Valencia</v>
      </c>
      <c r="O61" s="12" t="s">
        <v>7</v>
      </c>
      <c r="P61" s="13" t="str">
        <f>M49</f>
        <v>Heracles</v>
      </c>
      <c r="Q61" s="14"/>
      <c r="R61" s="12" t="s">
        <v>7</v>
      </c>
      <c r="S61" s="14"/>
      <c r="T61" s="12"/>
      <c r="U61" s="6" t="str">
        <f t="shared" si="24"/>
        <v/>
      </c>
      <c r="V61" s="6" t="str">
        <f t="shared" si="25"/>
        <v/>
      </c>
      <c r="X61" s="27" t="str">
        <f t="shared" si="26"/>
        <v>Juventus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27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</row>
    <row r="62" spans="2:35" x14ac:dyDescent="0.25">
      <c r="B62" s="16" t="s">
        <v>39</v>
      </c>
      <c r="C62" s="11" t="str">
        <f>B52</f>
        <v>Juventus</v>
      </c>
      <c r="D62" s="12" t="s">
        <v>7</v>
      </c>
      <c r="E62" s="13" t="str">
        <f>B50</f>
        <v>Atletico Madrid</v>
      </c>
      <c r="F62" s="14">
        <v>0</v>
      </c>
      <c r="G62" s="12" t="s">
        <v>7</v>
      </c>
      <c r="H62" s="14">
        <v>0</v>
      </c>
      <c r="I62" s="12"/>
      <c r="J62" s="6">
        <f>IF(F62="","",IF(F62&gt;H62,3,IF(F62=H62,1,0)))</f>
        <v>1</v>
      </c>
      <c r="K62" s="6">
        <f>IF(H62="","",IF(H62&gt;F62,3,IF(H62=F62,1,0)))</f>
        <v>1</v>
      </c>
      <c r="M62" s="16" t="s">
        <v>10</v>
      </c>
      <c r="N62" s="11" t="str">
        <f>M52</f>
        <v>PSV</v>
      </c>
      <c r="O62" s="12" t="s">
        <v>7</v>
      </c>
      <c r="P62" s="13" t="str">
        <f>M50</f>
        <v>Atletico Madrid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26"/>
        <v>PSV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27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</row>
    <row r="63" spans="2:35" x14ac:dyDescent="0.25">
      <c r="B63" s="16" t="s">
        <v>41</v>
      </c>
      <c r="C63" s="11" t="str">
        <f>B51</f>
        <v>Schalke 04</v>
      </c>
      <c r="D63" s="12" t="s">
        <v>7</v>
      </c>
      <c r="E63" s="13" t="str">
        <f>B48</f>
        <v>Heracles</v>
      </c>
      <c r="F63" s="14">
        <v>1</v>
      </c>
      <c r="G63" s="12" t="s">
        <v>7</v>
      </c>
      <c r="H63" s="14">
        <v>0</v>
      </c>
      <c r="I63" s="12"/>
      <c r="J63" s="6">
        <f t="shared" ref="J63:J65" si="28">IF(F63="","",IF(F63&gt;H63,3,IF(F63=H63,1,0)))</f>
        <v>3</v>
      </c>
      <c r="K63" s="6">
        <f t="shared" ref="K63:K65" si="29">IF(H63="","",IF(H63&gt;F63,3,IF(H63=F63,1,0)))</f>
        <v>0</v>
      </c>
      <c r="M63" s="16" t="s">
        <v>12</v>
      </c>
      <c r="N63" s="11" t="str">
        <f>M51</f>
        <v>Juventus</v>
      </c>
      <c r="O63" s="12" t="s">
        <v>7</v>
      </c>
      <c r="P63" s="13" t="str">
        <f>M48</f>
        <v>Valencia</v>
      </c>
      <c r="Q63" s="14"/>
      <c r="R63" s="12" t="s">
        <v>7</v>
      </c>
      <c r="S63" s="14"/>
      <c r="T63" s="12"/>
      <c r="U63" s="6" t="str">
        <f t="shared" ref="U63:U65" si="30">IF(Q63="","",IF(Q63&gt;S63,3,IF(Q63=S63,1,0)))</f>
        <v/>
      </c>
      <c r="V63" s="6" t="str">
        <f t="shared" ref="V63:V65" si="31">IF(S63="","",IF(S63&gt;Q63,3,IF(S63=Q63,1,0)))</f>
        <v/>
      </c>
    </row>
    <row r="64" spans="2:35" x14ac:dyDescent="0.25">
      <c r="B64" s="16" t="s">
        <v>42</v>
      </c>
      <c r="C64" s="11" t="str">
        <f>B49</f>
        <v>NAC</v>
      </c>
      <c r="D64" s="12" t="s">
        <v>7</v>
      </c>
      <c r="E64" s="13" t="str">
        <f>B50</f>
        <v>Atletico Madrid</v>
      </c>
      <c r="F64" s="14">
        <v>2</v>
      </c>
      <c r="G64" s="12" t="s">
        <v>7</v>
      </c>
      <c r="H64" s="14">
        <v>2</v>
      </c>
      <c r="I64" s="12"/>
      <c r="J64" s="6">
        <f t="shared" si="28"/>
        <v>1</v>
      </c>
      <c r="K64" s="6">
        <f t="shared" si="29"/>
        <v>1</v>
      </c>
      <c r="M64" s="16" t="s">
        <v>14</v>
      </c>
      <c r="N64" s="11" t="str">
        <f>M49</f>
        <v>Heracles</v>
      </c>
      <c r="O64" s="12" t="s">
        <v>7</v>
      </c>
      <c r="P64" s="13" t="str">
        <f>M50</f>
        <v>Atletico Madrid</v>
      </c>
      <c r="Q64" s="14"/>
      <c r="R64" s="12" t="s">
        <v>7</v>
      </c>
      <c r="S64" s="14"/>
      <c r="T64" s="12"/>
      <c r="U64" s="6" t="str">
        <f t="shared" si="30"/>
        <v/>
      </c>
      <c r="V64" s="6" t="str">
        <f t="shared" si="31"/>
        <v/>
      </c>
    </row>
    <row r="65" spans="2:35" x14ac:dyDescent="0.25">
      <c r="B65" s="16" t="s">
        <v>43</v>
      </c>
      <c r="C65" s="11" t="str">
        <f>B51</f>
        <v>Schalke 04</v>
      </c>
      <c r="D65" s="12" t="s">
        <v>7</v>
      </c>
      <c r="E65" s="13" t="str">
        <f>B52</f>
        <v>Juventus</v>
      </c>
      <c r="F65" s="14">
        <v>2</v>
      </c>
      <c r="G65" s="12" t="s">
        <v>7</v>
      </c>
      <c r="H65" s="14">
        <v>0</v>
      </c>
      <c r="I65" s="12"/>
      <c r="J65" s="6">
        <f t="shared" si="28"/>
        <v>3</v>
      </c>
      <c r="K65" s="6">
        <f t="shared" si="29"/>
        <v>0</v>
      </c>
      <c r="M65" s="16" t="s">
        <v>16</v>
      </c>
      <c r="N65" s="11" t="str">
        <f>M51</f>
        <v>Juventus</v>
      </c>
      <c r="O65" s="12" t="s">
        <v>7</v>
      </c>
      <c r="P65" s="13" t="str">
        <f>M52</f>
        <v>PSV</v>
      </c>
      <c r="Q65" s="14"/>
      <c r="R65" s="12" t="s">
        <v>7</v>
      </c>
      <c r="S65" s="14"/>
      <c r="T65" s="12"/>
      <c r="U65" s="6" t="str">
        <f t="shared" si="30"/>
        <v/>
      </c>
      <c r="V65" s="6" t="str">
        <f t="shared" si="31"/>
        <v/>
      </c>
    </row>
    <row r="68" spans="2:35" x14ac:dyDescent="0.25">
      <c r="B68" s="2" t="s">
        <v>66</v>
      </c>
      <c r="M68" s="2" t="s">
        <v>67</v>
      </c>
      <c r="N68" s="26" t="s">
        <v>33</v>
      </c>
    </row>
    <row r="69" spans="2:35" x14ac:dyDescent="0.25">
      <c r="X69" s="37" t="str">
        <f>B68</f>
        <v>Poule D-D</v>
      </c>
      <c r="Y69" s="36" t="s">
        <v>80</v>
      </c>
      <c r="Z69" s="36" t="s">
        <v>81</v>
      </c>
      <c r="AA69" s="36" t="s">
        <v>82</v>
      </c>
      <c r="AB69" s="36" t="s">
        <v>88</v>
      </c>
      <c r="AC69" s="36" t="s">
        <v>4</v>
      </c>
      <c r="AD69" s="36" t="s">
        <v>83</v>
      </c>
      <c r="AE69" s="36" t="s">
        <v>84</v>
      </c>
      <c r="AF69" s="36" t="s">
        <v>85</v>
      </c>
      <c r="AG69" s="36" t="s">
        <v>86</v>
      </c>
      <c r="AH69" s="36" t="s">
        <v>87</v>
      </c>
      <c r="AI69" s="36" t="s">
        <v>5</v>
      </c>
    </row>
    <row r="70" spans="2:35" x14ac:dyDescent="0.25">
      <c r="B70" s="4" t="s">
        <v>106</v>
      </c>
      <c r="C70" s="55" t="s">
        <v>227</v>
      </c>
      <c r="D70" s="40" t="s">
        <v>33</v>
      </c>
      <c r="M70" s="1" t="str">
        <f>X49</f>
        <v>NAC</v>
      </c>
      <c r="N70" s="1" t="s">
        <v>99</v>
      </c>
      <c r="O70" s="40" t="s">
        <v>33</v>
      </c>
      <c r="X70" s="27" t="str">
        <f>B70</f>
        <v>FC Köln</v>
      </c>
      <c r="Y70" s="6">
        <f>J78</f>
        <v>1</v>
      </c>
      <c r="Z70" s="6">
        <f>K80</f>
        <v>0</v>
      </c>
      <c r="AA70" s="6">
        <f>J83</f>
        <v>3</v>
      </c>
      <c r="AB70" s="6">
        <f>K85</f>
        <v>0</v>
      </c>
      <c r="AC70" s="28">
        <f>SUM(Y70:AB70)</f>
        <v>4</v>
      </c>
      <c r="AD70" s="6">
        <f>SUMIF(C78:C87,X70,F78:F87)+SUMIF(E78:E87,X70,H78:H87)</f>
        <v>1</v>
      </c>
      <c r="AE70" s="6">
        <f>SUMIF(C78:C87,X70,H78:H87)+SUMIF(E78:E87,X70,F78:F87)</f>
        <v>9</v>
      </c>
      <c r="AF70" s="6">
        <f>SUMPRODUCT((C78:C87=X70)*(J78:J87=3))+SUMPRODUCT((E78:E87=X70)*(K78:K87=3))</f>
        <v>1</v>
      </c>
      <c r="AG70" s="6">
        <f>SUMPRODUCT((C78:C87=X70)*(J78:J87=1))+SUMPRODUCT((E78:E87=X70)*(K78:K87=1))</f>
        <v>1</v>
      </c>
      <c r="AH70" s="6">
        <f>SUMPRODUCT((C78:C87=X70)*(J78:J87=0))+SUMPRODUCT((E78:E87=X70)*(K78:K87=0))</f>
        <v>2</v>
      </c>
      <c r="AI70" s="29">
        <f>RANK(AC70,AC70:AC74,0)</f>
        <v>4</v>
      </c>
    </row>
    <row r="71" spans="2:35" x14ac:dyDescent="0.25">
      <c r="B71" s="4" t="s">
        <v>117</v>
      </c>
      <c r="C71" s="55" t="s">
        <v>99</v>
      </c>
      <c r="M71" s="1" t="str">
        <f>X71</f>
        <v>Feyenoord</v>
      </c>
      <c r="N71" s="1" t="s">
        <v>99</v>
      </c>
      <c r="X71" s="27" t="str">
        <f t="shared" ref="X71:X74" si="32">B71</f>
        <v>Feyenoord</v>
      </c>
      <c r="Y71" s="6">
        <f>J79</f>
        <v>3</v>
      </c>
      <c r="Z71" s="6">
        <f>K81</f>
        <v>3</v>
      </c>
      <c r="AA71" s="6">
        <f>K83</f>
        <v>0</v>
      </c>
      <c r="AB71" s="6">
        <f>J86</f>
        <v>0</v>
      </c>
      <c r="AC71" s="28">
        <f t="shared" ref="AC71:AC74" si="33">SUM(Y71:AB71)</f>
        <v>6</v>
      </c>
      <c r="AD71" s="6">
        <f>SUMIF(C78:C87,X71,F78:F87)+SUMIF(E78:E87,X71,H78:H87)</f>
        <v>5</v>
      </c>
      <c r="AE71" s="6">
        <f>SUMIF(C78:C87,X71,H78:H87)+SUMIF(E78:E87,X71,F78:F87)</f>
        <v>3</v>
      </c>
      <c r="AF71" s="6">
        <f>SUMPRODUCT((C78:C87=X71)*(J78:J87=3))+SUMPRODUCT((E78:E87=X71)*(K78:K87=3))</f>
        <v>2</v>
      </c>
      <c r="AG71" s="6">
        <f>SUMPRODUCT((C78:C87=X71)*(J78:J87=1))+SUMPRODUCT((E78:E87=X71)*(K78:K87=1))</f>
        <v>0</v>
      </c>
      <c r="AH71" s="6">
        <f>SUMPRODUCT((C78:C87=X71)*(J78:J87=0))+SUMPRODUCT((E78:E87=X71)*(K78:K87=0))</f>
        <v>2</v>
      </c>
      <c r="AI71" s="29">
        <f>RANK(AC71,AC70:AC74,0)</f>
        <v>2</v>
      </c>
    </row>
    <row r="72" spans="2:35" x14ac:dyDescent="0.25">
      <c r="B72" s="4" t="s">
        <v>110</v>
      </c>
      <c r="C72" s="55" t="s">
        <v>99</v>
      </c>
      <c r="M72" s="1" t="str">
        <f>X73</f>
        <v>Real Madrid</v>
      </c>
      <c r="N72" s="1" t="s">
        <v>225</v>
      </c>
      <c r="X72" s="27" t="str">
        <f t="shared" si="32"/>
        <v>PSV</v>
      </c>
      <c r="Y72" s="6">
        <f>J80</f>
        <v>3</v>
      </c>
      <c r="Z72" s="6">
        <f>J82</f>
        <v>3</v>
      </c>
      <c r="AA72" s="6">
        <f>K84</f>
        <v>3</v>
      </c>
      <c r="AB72" s="6">
        <f>K86</f>
        <v>3</v>
      </c>
      <c r="AC72" s="28">
        <f t="shared" si="33"/>
        <v>12</v>
      </c>
      <c r="AD72" s="6">
        <f>SUMIF(C78:C87,X72,F78:F87)+SUMIF(E78:E87,X72,H78:H87)</f>
        <v>15</v>
      </c>
      <c r="AE72" s="6">
        <f>SUMIF(C78:C87,X72,H78:H87)+SUMIF(E78:E87,X72,F78:F87)</f>
        <v>0</v>
      </c>
      <c r="AF72" s="6">
        <f>SUMPRODUCT((C78:C87=X72)*(J78:J87=3))+SUMPRODUCT((E78:E87=X72)*(K78:K87=3))</f>
        <v>4</v>
      </c>
      <c r="AG72" s="6">
        <f>SUMPRODUCT((C78:C87=X72)*(J78:J87=1))+SUMPRODUCT((E78:E87=X72)*(K78:K87=1))</f>
        <v>0</v>
      </c>
      <c r="AH72" s="6">
        <f>SUMPRODUCT((C78:C87=X72)*(J78:J87=0))+SUMPRODUCT((E78:E87=X72)*(K78:K87=0))</f>
        <v>0</v>
      </c>
      <c r="AI72" s="29">
        <f>RANK(AC72,AC70:AC74,0)</f>
        <v>1</v>
      </c>
    </row>
    <row r="73" spans="2:35" x14ac:dyDescent="0.25">
      <c r="B73" s="4" t="s">
        <v>107</v>
      </c>
      <c r="C73" s="55" t="s">
        <v>225</v>
      </c>
      <c r="M73" s="1" t="str">
        <f>X70</f>
        <v>FC Köln</v>
      </c>
      <c r="N73" s="1" t="s">
        <v>227</v>
      </c>
      <c r="P73" s="1" t="s">
        <v>33</v>
      </c>
      <c r="X73" s="27" t="str">
        <f t="shared" si="32"/>
        <v>Real Madrid</v>
      </c>
      <c r="Y73" s="6">
        <f>K79</f>
        <v>0</v>
      </c>
      <c r="Z73" s="6">
        <f>K82</f>
        <v>0</v>
      </c>
      <c r="AA73" s="6">
        <f>J85</f>
        <v>3</v>
      </c>
      <c r="AB73" s="6">
        <f>J87</f>
        <v>3</v>
      </c>
      <c r="AC73" s="28">
        <f t="shared" si="33"/>
        <v>6</v>
      </c>
      <c r="AD73" s="6">
        <f>SUMIF(C78:C87,X73,F78:F87)+SUMIF(E78:E87,X73,H78:H87)</f>
        <v>5</v>
      </c>
      <c r="AE73" s="6">
        <f>SUMIF(C78:C87,X73,H78:H87)+SUMIF(E78:E87,X73,F78:F87)</f>
        <v>6</v>
      </c>
      <c r="AF73" s="6">
        <f>SUMPRODUCT((C78:C87=X73)*(J78:J87=3))+SUMPRODUCT((E78:E87=X73)*(K78:K87=3))</f>
        <v>2</v>
      </c>
      <c r="AG73" s="6">
        <f>SUMPRODUCT((C78:C87=X73)*(J78:J87=1))+SUMPRODUCT((E78:E87=X73)*(K78:K87=1))</f>
        <v>0</v>
      </c>
      <c r="AH73" s="6">
        <f>SUMPRODUCT((C78:C87=X73)*(J78:J87=0))+SUMPRODUCT((E78:E87=X73)*(K78:K87=0))</f>
        <v>2</v>
      </c>
      <c r="AI73" s="29">
        <v>3</v>
      </c>
    </row>
    <row r="74" spans="2:35" x14ac:dyDescent="0.25">
      <c r="B74" s="4" t="s">
        <v>153</v>
      </c>
      <c r="C74" s="55" t="s">
        <v>135</v>
      </c>
      <c r="M74" s="1" t="str">
        <f>X92</f>
        <v>Ajax</v>
      </c>
      <c r="N74" s="1" t="s">
        <v>99</v>
      </c>
      <c r="X74" s="27" t="str">
        <f t="shared" si="32"/>
        <v>Lille</v>
      </c>
      <c r="Y74" s="6">
        <f>K78</f>
        <v>1</v>
      </c>
      <c r="Z74" s="6">
        <f>J81</f>
        <v>0</v>
      </c>
      <c r="AA74" s="6">
        <f>J84</f>
        <v>0</v>
      </c>
      <c r="AB74" s="6">
        <f>K87</f>
        <v>0</v>
      </c>
      <c r="AC74" s="28">
        <f t="shared" si="33"/>
        <v>1</v>
      </c>
      <c r="AD74" s="6">
        <f>SUMIF(C78:C87,X74,F78:F87)+SUMIF(E78:E87,X74,H78:H87)</f>
        <v>0</v>
      </c>
      <c r="AE74" s="6">
        <f>SUMIF(C78:C87,X74,H78:H87)+SUMIF(E78:E87,X74,F78:F87)</f>
        <v>8</v>
      </c>
      <c r="AF74" s="6">
        <f>SUMPRODUCT((C78:C87=X74)*(J78:J87=3))+SUMPRODUCT((E78:E87=X74)*(K78:K87=3))</f>
        <v>0</v>
      </c>
      <c r="AG74" s="6">
        <f>SUMPRODUCT((C78:C87=X74)*(J78:J87=1))+SUMPRODUCT((E78:E87=X74)*(K78:K87=1))</f>
        <v>1</v>
      </c>
      <c r="AH74" s="6">
        <f>SUMPRODUCT((C78:C87=X74)*(J78:J87=0))+SUMPRODUCT((E78:E87=X74)*(K78:K87=0))</f>
        <v>3</v>
      </c>
      <c r="AI74" s="29">
        <f>RANK(AC74,AC70:AC74,0)</f>
        <v>5</v>
      </c>
    </row>
    <row r="75" spans="2:35" x14ac:dyDescent="0.25">
      <c r="T75" s="39"/>
      <c r="U75" s="39"/>
      <c r="V75" s="39"/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2:35" x14ac:dyDescent="0.25">
      <c r="B76" s="2" t="s">
        <v>202</v>
      </c>
      <c r="M76" s="2" t="s">
        <v>204</v>
      </c>
      <c r="R76" s="40"/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2:35" x14ac:dyDescent="0.25">
      <c r="B77" s="8"/>
      <c r="C77" s="8"/>
      <c r="D77" s="38"/>
      <c r="E77" s="8"/>
      <c r="F77" s="73" t="s">
        <v>5</v>
      </c>
      <c r="G77" s="74"/>
      <c r="H77" s="74"/>
      <c r="I77" s="8"/>
      <c r="J77" s="75" t="s">
        <v>4</v>
      </c>
      <c r="K77" s="73"/>
      <c r="M77" s="8"/>
      <c r="N77" s="8"/>
      <c r="O77" s="38"/>
      <c r="P77" s="8"/>
      <c r="Q77" s="73" t="s">
        <v>5</v>
      </c>
      <c r="R77" s="74"/>
      <c r="S77" s="74"/>
      <c r="T77" s="8"/>
      <c r="U77" s="75" t="s">
        <v>4</v>
      </c>
      <c r="V77" s="73"/>
      <c r="X77" s="31"/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2:35" x14ac:dyDescent="0.25">
      <c r="B78" s="10" t="s">
        <v>44</v>
      </c>
      <c r="C78" s="11" t="str">
        <f>B70</f>
        <v>FC Köln</v>
      </c>
      <c r="D78" s="12" t="s">
        <v>7</v>
      </c>
      <c r="E78" s="13" t="str">
        <f>B74</f>
        <v>Lille</v>
      </c>
      <c r="F78" s="14">
        <v>0</v>
      </c>
      <c r="G78" s="12" t="s">
        <v>7</v>
      </c>
      <c r="H78" s="14">
        <v>0</v>
      </c>
      <c r="I78" s="12"/>
      <c r="J78" s="6">
        <f>IF(F78="","",IF(F78&gt;H78,3,IF(F78=H78,1,0)))</f>
        <v>1</v>
      </c>
      <c r="K78" s="6">
        <f>IF(H78="","",IF(H78&gt;F78,3,IF(H78=F78,1,0)))</f>
        <v>1</v>
      </c>
      <c r="M78" s="10" t="s">
        <v>6</v>
      </c>
      <c r="N78" s="11" t="str">
        <f>M70</f>
        <v>NAC</v>
      </c>
      <c r="O78" s="12" t="s">
        <v>7</v>
      </c>
      <c r="P78" s="13" t="str">
        <f>M74</f>
        <v>Ajax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5" x14ac:dyDescent="0.25">
      <c r="B79" s="16" t="s">
        <v>22</v>
      </c>
      <c r="C79" s="11" t="str">
        <f>B71</f>
        <v>Feyenoord</v>
      </c>
      <c r="D79" s="12" t="s">
        <v>7</v>
      </c>
      <c r="E79" s="13" t="str">
        <f>B73</f>
        <v>Real Madrid</v>
      </c>
      <c r="F79" s="14">
        <v>2</v>
      </c>
      <c r="G79" s="12" t="s">
        <v>7</v>
      </c>
      <c r="H79" s="14">
        <v>0</v>
      </c>
      <c r="I79" s="12"/>
      <c r="J79" s="6">
        <f t="shared" ref="J79:J83" si="34">IF(F79="","",IF(F79&gt;H79,3,IF(F79=H79,1,0)))</f>
        <v>3</v>
      </c>
      <c r="K79" s="6">
        <f t="shared" ref="K79:K83" si="35">IF(H79="","",IF(H79&gt;F79,3,IF(H79=F79,1,0)))</f>
        <v>0</v>
      </c>
      <c r="M79" s="16" t="s">
        <v>9</v>
      </c>
      <c r="N79" s="11" t="str">
        <f>M71</f>
        <v>Feyenoord</v>
      </c>
      <c r="O79" s="12" t="s">
        <v>7</v>
      </c>
      <c r="P79" s="13" t="str">
        <f>M73</f>
        <v>FC Köln</v>
      </c>
      <c r="Q79" s="14"/>
      <c r="R79" s="12" t="s">
        <v>7</v>
      </c>
      <c r="S79" s="14"/>
      <c r="T79" s="12"/>
      <c r="U79" s="6" t="str">
        <f t="shared" ref="U79:U83" si="36">IF(Q79="","",IF(Q79&gt;S79,3,IF(Q79=S79,1,0)))</f>
        <v/>
      </c>
      <c r="V79" s="6" t="str">
        <f t="shared" ref="V79:V83" si="37">IF(S79="","",IF(S79&gt;Q79,3,IF(S79=Q79,1,0)))</f>
        <v/>
      </c>
      <c r="X79" s="37" t="str">
        <f>M68</f>
        <v>Poule D-DD</v>
      </c>
      <c r="Y79" s="36" t="s">
        <v>80</v>
      </c>
      <c r="Z79" s="36" t="s">
        <v>81</v>
      </c>
      <c r="AA79" s="36" t="s">
        <v>82</v>
      </c>
      <c r="AB79" s="36" t="s">
        <v>88</v>
      </c>
      <c r="AC79" s="36" t="s">
        <v>4</v>
      </c>
      <c r="AD79" s="36" t="s">
        <v>83</v>
      </c>
      <c r="AE79" s="36" t="s">
        <v>84</v>
      </c>
      <c r="AF79" s="36" t="s">
        <v>85</v>
      </c>
      <c r="AG79" s="36" t="s">
        <v>86</v>
      </c>
      <c r="AH79" s="36" t="s">
        <v>87</v>
      </c>
      <c r="AI79" s="36" t="s">
        <v>5</v>
      </c>
    </row>
    <row r="80" spans="2:35" x14ac:dyDescent="0.25">
      <c r="B80" s="16" t="s">
        <v>24</v>
      </c>
      <c r="C80" s="11" t="str">
        <f>B72</f>
        <v>PSV</v>
      </c>
      <c r="D80" s="12" t="s">
        <v>7</v>
      </c>
      <c r="E80" s="13" t="str">
        <f>B70</f>
        <v>FC Köln</v>
      </c>
      <c r="F80" s="14">
        <v>6</v>
      </c>
      <c r="G80" s="17" t="s">
        <v>7</v>
      </c>
      <c r="H80" s="14">
        <v>0</v>
      </c>
      <c r="I80" s="12"/>
      <c r="J80" s="6">
        <f t="shared" si="34"/>
        <v>3</v>
      </c>
      <c r="K80" s="6">
        <f t="shared" si="35"/>
        <v>0</v>
      </c>
      <c r="M80" s="16" t="s">
        <v>11</v>
      </c>
      <c r="N80" s="11" t="str">
        <f>M72</f>
        <v>Real Madrid</v>
      </c>
      <c r="O80" s="12" t="s">
        <v>7</v>
      </c>
      <c r="P80" s="13" t="str">
        <f>M70</f>
        <v>NAC</v>
      </c>
      <c r="Q80" s="14"/>
      <c r="R80" s="17" t="s">
        <v>7</v>
      </c>
      <c r="S80" s="14"/>
      <c r="T80" s="12"/>
      <c r="U80" s="6" t="str">
        <f t="shared" si="36"/>
        <v/>
      </c>
      <c r="V80" s="6" t="str">
        <f t="shared" si="37"/>
        <v/>
      </c>
      <c r="X80" s="27" t="str">
        <f>M70</f>
        <v>NAC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</row>
    <row r="81" spans="2:35" x14ac:dyDescent="0.25">
      <c r="B81" s="16" t="s">
        <v>26</v>
      </c>
      <c r="C81" s="11" t="str">
        <f>B74</f>
        <v>Lille</v>
      </c>
      <c r="D81" s="12" t="s">
        <v>7</v>
      </c>
      <c r="E81" s="13" t="str">
        <f>B71</f>
        <v>Feyenoord</v>
      </c>
      <c r="F81" s="14">
        <v>0</v>
      </c>
      <c r="G81" s="12" t="s">
        <v>7</v>
      </c>
      <c r="H81" s="14">
        <v>3</v>
      </c>
      <c r="I81" s="12"/>
      <c r="J81" s="6">
        <f t="shared" si="34"/>
        <v>0</v>
      </c>
      <c r="K81" s="6">
        <f t="shared" si="35"/>
        <v>3</v>
      </c>
      <c r="M81" s="16" t="s">
        <v>13</v>
      </c>
      <c r="N81" s="11" t="str">
        <f>M74</f>
        <v>Ajax</v>
      </c>
      <c r="O81" s="12" t="s">
        <v>7</v>
      </c>
      <c r="P81" s="13" t="str">
        <f>M71</f>
        <v>Feyenoord</v>
      </c>
      <c r="Q81" s="14"/>
      <c r="R81" s="12" t="s">
        <v>7</v>
      </c>
      <c r="S81" s="14"/>
      <c r="T81" s="12"/>
      <c r="U81" s="6" t="str">
        <f t="shared" si="36"/>
        <v/>
      </c>
      <c r="V81" s="6" t="str">
        <f t="shared" si="37"/>
        <v/>
      </c>
      <c r="X81" s="27" t="str">
        <f t="shared" ref="X81:X84" si="38">M71</f>
        <v>Feyenoord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39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</row>
    <row r="82" spans="2:35" x14ac:dyDescent="0.25">
      <c r="B82" s="10" t="s">
        <v>28</v>
      </c>
      <c r="C82" s="11" t="str">
        <f>B72</f>
        <v>PSV</v>
      </c>
      <c r="D82" s="12" t="s">
        <v>7</v>
      </c>
      <c r="E82" s="13" t="str">
        <f>B73</f>
        <v>Real Madrid</v>
      </c>
      <c r="F82" s="14">
        <v>4</v>
      </c>
      <c r="G82" s="12" t="s">
        <v>7</v>
      </c>
      <c r="H82" s="14">
        <v>0</v>
      </c>
      <c r="I82" s="12"/>
      <c r="J82" s="6">
        <f t="shared" si="34"/>
        <v>3</v>
      </c>
      <c r="K82" s="6">
        <f t="shared" si="35"/>
        <v>0</v>
      </c>
      <c r="M82" s="10" t="s">
        <v>15</v>
      </c>
      <c r="N82" s="11" t="str">
        <f>M72</f>
        <v>Real Madrid</v>
      </c>
      <c r="O82" s="12" t="s">
        <v>7</v>
      </c>
      <c r="P82" s="13" t="str">
        <f>M73</f>
        <v>FC Köln</v>
      </c>
      <c r="Q82" s="14"/>
      <c r="R82" s="12" t="s">
        <v>7</v>
      </c>
      <c r="S82" s="14"/>
      <c r="T82" s="12"/>
      <c r="U82" s="6" t="str">
        <f t="shared" si="36"/>
        <v/>
      </c>
      <c r="V82" s="6" t="str">
        <f t="shared" si="37"/>
        <v/>
      </c>
      <c r="X82" s="27" t="str">
        <f t="shared" si="38"/>
        <v>Real Madrid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39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</row>
    <row r="83" spans="2:35" x14ac:dyDescent="0.25">
      <c r="B83" s="16" t="s">
        <v>30</v>
      </c>
      <c r="C83" s="11" t="str">
        <f>B70</f>
        <v>FC Köln</v>
      </c>
      <c r="D83" s="12" t="s">
        <v>7</v>
      </c>
      <c r="E83" s="13" t="str">
        <f>B71</f>
        <v>Feyenoord</v>
      </c>
      <c r="F83" s="14">
        <v>1</v>
      </c>
      <c r="G83" s="12" t="s">
        <v>7</v>
      </c>
      <c r="H83" s="14">
        <v>0</v>
      </c>
      <c r="I83" s="12"/>
      <c r="J83" s="6">
        <f t="shared" si="34"/>
        <v>3</v>
      </c>
      <c r="K83" s="6">
        <f t="shared" si="35"/>
        <v>0</v>
      </c>
      <c r="M83" s="16" t="s">
        <v>17</v>
      </c>
      <c r="N83" s="11" t="str">
        <f>M70</f>
        <v>NAC</v>
      </c>
      <c r="O83" s="12" t="s">
        <v>7</v>
      </c>
      <c r="P83" s="13" t="str">
        <f>M71</f>
        <v>Feyenoord</v>
      </c>
      <c r="Q83" s="14"/>
      <c r="R83" s="12" t="s">
        <v>7</v>
      </c>
      <c r="S83" s="14"/>
      <c r="T83" s="12"/>
      <c r="U83" s="6" t="str">
        <f t="shared" si="36"/>
        <v/>
      </c>
      <c r="V83" s="6" t="str">
        <f t="shared" si="37"/>
        <v/>
      </c>
      <c r="X83" s="27" t="str">
        <f t="shared" si="38"/>
        <v>FC Köln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39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</row>
    <row r="84" spans="2:35" x14ac:dyDescent="0.25">
      <c r="B84" s="16" t="s">
        <v>32</v>
      </c>
      <c r="C84" s="11" t="str">
        <f>B74</f>
        <v>Lille</v>
      </c>
      <c r="D84" s="12" t="s">
        <v>7</v>
      </c>
      <c r="E84" s="13" t="str">
        <f>B72</f>
        <v>PSV</v>
      </c>
      <c r="F84" s="14">
        <v>0</v>
      </c>
      <c r="G84" s="12" t="s">
        <v>7</v>
      </c>
      <c r="H84" s="14">
        <v>3</v>
      </c>
      <c r="I84" s="12"/>
      <c r="J84" s="6">
        <f>IF(F84="","",IF(F84&gt;H84,3,IF(F84=H84,1,0)))</f>
        <v>0</v>
      </c>
      <c r="K84" s="6">
        <f>IF(H84="","",IF(H84&gt;F84,3,IF(H84=F84,1,0)))</f>
        <v>3</v>
      </c>
      <c r="M84" s="16" t="s">
        <v>21</v>
      </c>
      <c r="N84" s="11" t="str">
        <f>M74</f>
        <v>Ajax</v>
      </c>
      <c r="O84" s="12" t="s">
        <v>7</v>
      </c>
      <c r="P84" s="13" t="str">
        <f>M72</f>
        <v>Real Madrid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38"/>
        <v>Ajax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39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</row>
    <row r="85" spans="2:35" x14ac:dyDescent="0.25">
      <c r="B85" s="16" t="s">
        <v>59</v>
      </c>
      <c r="C85" s="11" t="str">
        <f>B73</f>
        <v>Real Madrid</v>
      </c>
      <c r="D85" s="12" t="s">
        <v>7</v>
      </c>
      <c r="E85" s="13" t="str">
        <f>B70</f>
        <v>FC Köln</v>
      </c>
      <c r="F85" s="14">
        <v>3</v>
      </c>
      <c r="G85" s="12" t="s">
        <v>7</v>
      </c>
      <c r="H85" s="14">
        <v>0</v>
      </c>
      <c r="I85" s="12"/>
      <c r="J85" s="6">
        <f t="shared" ref="J85:J87" si="40">IF(F85="","",IF(F85&gt;H85,3,IF(F85=H85,1,0)))</f>
        <v>3</v>
      </c>
      <c r="K85" s="6">
        <f t="shared" ref="K85:K87" si="41">IF(H85="","",IF(H85&gt;F85,3,IF(H85=F85,1,0)))</f>
        <v>0</v>
      </c>
      <c r="M85" s="16" t="s">
        <v>23</v>
      </c>
      <c r="N85" s="11" t="str">
        <f>M73</f>
        <v>FC Köln</v>
      </c>
      <c r="O85" s="12" t="s">
        <v>7</v>
      </c>
      <c r="P85" s="13" t="str">
        <f>M70</f>
        <v>NAC</v>
      </c>
      <c r="Q85" s="14"/>
      <c r="R85" s="12" t="s">
        <v>7</v>
      </c>
      <c r="S85" s="14"/>
      <c r="T85" s="12"/>
      <c r="U85" s="6" t="str">
        <f t="shared" ref="U85:U87" si="42">IF(Q85="","",IF(Q85&gt;S85,3,IF(Q85=S85,1,0)))</f>
        <v/>
      </c>
      <c r="V85" s="6" t="str">
        <f t="shared" ref="V85:V87" si="43">IF(S85="","",IF(S85&gt;Q85,3,IF(S85=Q85,1,0)))</f>
        <v/>
      </c>
    </row>
    <row r="86" spans="2:35" x14ac:dyDescent="0.25">
      <c r="B86" s="16" t="s">
        <v>60</v>
      </c>
      <c r="C86" s="11" t="str">
        <f>B71</f>
        <v>Feyenoord</v>
      </c>
      <c r="D86" s="12" t="s">
        <v>7</v>
      </c>
      <c r="E86" s="13" t="str">
        <f>B72</f>
        <v>PSV</v>
      </c>
      <c r="F86" s="14">
        <v>0</v>
      </c>
      <c r="G86" s="12" t="s">
        <v>7</v>
      </c>
      <c r="H86" s="14">
        <v>2</v>
      </c>
      <c r="I86" s="12"/>
      <c r="J86" s="6">
        <f t="shared" si="40"/>
        <v>0</v>
      </c>
      <c r="K86" s="6">
        <f t="shared" si="41"/>
        <v>3</v>
      </c>
      <c r="M86" s="16" t="s">
        <v>25</v>
      </c>
      <c r="N86" s="11" t="str">
        <f>M71</f>
        <v>Feyenoord</v>
      </c>
      <c r="O86" s="12" t="s">
        <v>7</v>
      </c>
      <c r="P86" s="13" t="str">
        <f>M72</f>
        <v>Real Madrid</v>
      </c>
      <c r="Q86" s="14"/>
      <c r="R86" s="12" t="s">
        <v>7</v>
      </c>
      <c r="S86" s="14"/>
      <c r="T86" s="12"/>
      <c r="U86" s="6" t="str">
        <f t="shared" si="42"/>
        <v/>
      </c>
      <c r="V86" s="6" t="str">
        <f t="shared" si="43"/>
        <v/>
      </c>
    </row>
    <row r="87" spans="2:35" x14ac:dyDescent="0.25">
      <c r="B87" s="16" t="s">
        <v>61</v>
      </c>
      <c r="C87" s="11" t="str">
        <f>B73</f>
        <v>Real Madrid</v>
      </c>
      <c r="D87" s="12" t="s">
        <v>7</v>
      </c>
      <c r="E87" s="13" t="str">
        <f>B74</f>
        <v>Lille</v>
      </c>
      <c r="F87" s="14">
        <v>2</v>
      </c>
      <c r="G87" s="12" t="s">
        <v>7</v>
      </c>
      <c r="H87" s="14">
        <v>0</v>
      </c>
      <c r="I87" s="12"/>
      <c r="J87" s="6">
        <f t="shared" si="40"/>
        <v>3</v>
      </c>
      <c r="K87" s="6">
        <f t="shared" si="41"/>
        <v>0</v>
      </c>
      <c r="M87" s="16" t="s">
        <v>27</v>
      </c>
      <c r="N87" s="11" t="str">
        <f>M73</f>
        <v>FC Köln</v>
      </c>
      <c r="O87" s="12" t="s">
        <v>7</v>
      </c>
      <c r="P87" s="13" t="str">
        <f>M74</f>
        <v>Ajax</v>
      </c>
      <c r="Q87" s="14"/>
      <c r="R87" s="12" t="s">
        <v>7</v>
      </c>
      <c r="S87" s="14"/>
      <c r="T87" s="12"/>
      <c r="U87" s="6" t="str">
        <f t="shared" si="42"/>
        <v/>
      </c>
      <c r="V87" s="6" t="str">
        <f t="shared" si="43"/>
        <v/>
      </c>
    </row>
    <row r="90" spans="2:35" x14ac:dyDescent="0.25">
      <c r="B90" s="2" t="s">
        <v>93</v>
      </c>
      <c r="M90" s="2" t="s">
        <v>92</v>
      </c>
    </row>
    <row r="91" spans="2:35" x14ac:dyDescent="0.25">
      <c r="X91" s="37" t="str">
        <f>B90</f>
        <v>Poule D-E</v>
      </c>
      <c r="Y91" s="36" t="s">
        <v>80</v>
      </c>
      <c r="Z91" s="36" t="s">
        <v>81</v>
      </c>
      <c r="AA91" s="36" t="s">
        <v>82</v>
      </c>
      <c r="AB91" s="36" t="s">
        <v>4</v>
      </c>
      <c r="AC91" s="36" t="s">
        <v>83</v>
      </c>
      <c r="AD91" s="36" t="s">
        <v>84</v>
      </c>
      <c r="AE91" s="36" t="s">
        <v>85</v>
      </c>
      <c r="AF91" s="36" t="s">
        <v>86</v>
      </c>
      <c r="AG91" s="36" t="s">
        <v>87</v>
      </c>
      <c r="AH91" s="36" t="s">
        <v>5</v>
      </c>
    </row>
    <row r="92" spans="2:35" x14ac:dyDescent="0.25">
      <c r="B92" s="4" t="s">
        <v>98</v>
      </c>
      <c r="C92" s="55" t="s">
        <v>99</v>
      </c>
      <c r="M92" s="1" t="str">
        <f>X74</f>
        <v>Lille</v>
      </c>
      <c r="N92" s="4" t="s">
        <v>135</v>
      </c>
      <c r="X92" s="27" t="str">
        <f>B92</f>
        <v>Ajax</v>
      </c>
      <c r="Y92" s="6">
        <f>J99</f>
        <v>3</v>
      </c>
      <c r="Z92" s="6">
        <f>J101</f>
        <v>3</v>
      </c>
      <c r="AA92" s="6">
        <f>K103</f>
        <v>3</v>
      </c>
      <c r="AB92" s="28">
        <f>SUM(Y92:AA92)</f>
        <v>9</v>
      </c>
      <c r="AC92" s="6">
        <f>SUMIF(C99:C104,X92,F99:F104)+SUMIF(E99:E104,X92,H99:H104)</f>
        <v>9</v>
      </c>
      <c r="AD92" s="6">
        <f>SUMIF(C99:C104,X92,H99:H104)+SUMIF(E99:E104,X92,F99:F104)</f>
        <v>0</v>
      </c>
      <c r="AE92" s="6">
        <f>SUMPRODUCT((C99:C104=X92)*(J99:J104=3))+SUMPRODUCT((E99:E104=X92)*(K99:K104=3))</f>
        <v>3</v>
      </c>
      <c r="AF92" s="6">
        <f>SUMPRODUCT((C99:C104=X92)*(J99:J104=1))+SUMPRODUCT((E99:E104=X92)*(K99:K104=1))</f>
        <v>0</v>
      </c>
      <c r="AG92" s="6">
        <f>SUMPRODUCT((C99:C104=X92)*(J99:J104=0))+SUMPRODUCT((E99:E104=X92)*(K99:K104=0))</f>
        <v>0</v>
      </c>
      <c r="AH92" s="29">
        <f>RANK(AB92,AB92:AB95,0)</f>
        <v>1</v>
      </c>
    </row>
    <row r="93" spans="2:35" x14ac:dyDescent="0.25">
      <c r="B93" s="4" t="s">
        <v>105</v>
      </c>
      <c r="C93" s="55" t="s">
        <v>228</v>
      </c>
      <c r="M93" s="1" t="str">
        <f>X93</f>
        <v>Bayern Munchen</v>
      </c>
      <c r="N93" s="4" t="s">
        <v>227</v>
      </c>
      <c r="X93" s="27" t="str">
        <f t="shared" ref="X93:X95" si="44">B93</f>
        <v>Bayern Munchen</v>
      </c>
      <c r="Y93" s="6">
        <f>K99</f>
        <v>0</v>
      </c>
      <c r="Z93" s="6">
        <f>J102</f>
        <v>3</v>
      </c>
      <c r="AA93" s="6">
        <f>J104</f>
        <v>1</v>
      </c>
      <c r="AB93" s="28">
        <f t="shared" ref="AB93:AB95" si="45">SUM(Y93:AA93)</f>
        <v>4</v>
      </c>
      <c r="AC93" s="6">
        <f>SUMIF(C99:C104,X93,F99:F104)+SUMIF(E99:E104,X93,H99:H104)</f>
        <v>1</v>
      </c>
      <c r="AD93" s="6">
        <f>SUMIF(C99:C104,X93,H99:H104)+SUMIF(E99:E104,X93,F99:F104)</f>
        <v>3</v>
      </c>
      <c r="AE93" s="6">
        <f>SUMPRODUCT((C99:C104=X93)*(J99:J104=3))+SUMPRODUCT((E99:E104=X93)*(K99:K104=3))</f>
        <v>1</v>
      </c>
      <c r="AF93" s="6">
        <f>SUMPRODUCT((C99:C104=X93)*(J99:J104=1))+SUMPRODUCT((E99:E104=X93)*(K99:K104=1))</f>
        <v>1</v>
      </c>
      <c r="AG93" s="6">
        <f>SUMPRODUCT((C99:C104=X93)*(J99:J104=0))+SUMPRODUCT((E99:E104=X93)*(K99:K104=0))</f>
        <v>1</v>
      </c>
      <c r="AH93" s="29">
        <f>RANK(AB93,AB92:AB95,0)</f>
        <v>2</v>
      </c>
    </row>
    <row r="94" spans="2:35" x14ac:dyDescent="0.25">
      <c r="B94" s="4" t="s">
        <v>103</v>
      </c>
      <c r="C94" s="55" t="s">
        <v>229</v>
      </c>
      <c r="M94" s="1" t="str">
        <f>X94</f>
        <v>AS Roma</v>
      </c>
      <c r="N94" s="4" t="s">
        <v>244</v>
      </c>
      <c r="X94" s="27" t="str">
        <f t="shared" si="44"/>
        <v>AS Roma</v>
      </c>
      <c r="Y94" s="6">
        <f>J100</f>
        <v>1</v>
      </c>
      <c r="Z94" s="6">
        <f>K101</f>
        <v>0</v>
      </c>
      <c r="AA94" s="6">
        <f>K104</f>
        <v>1</v>
      </c>
      <c r="AB94" s="28">
        <f t="shared" si="45"/>
        <v>2</v>
      </c>
      <c r="AC94" s="6">
        <f>SUMIF(C99:C104,X94,F99:F104)+SUMIF(E99:E104,X94,H99:H104)</f>
        <v>0</v>
      </c>
      <c r="AD94" s="6">
        <f>SUMIF(C99:C104,X94,H99:H104)+SUMIF(E99:E104,X94,F99:F104)</f>
        <v>2</v>
      </c>
      <c r="AE94" s="6">
        <f>SUMPRODUCT((C99:C104=X94)*(J99:J104=3))+SUMPRODUCT((E99:E104=X94)*(K99:K104=3))</f>
        <v>0</v>
      </c>
      <c r="AF94" s="6">
        <f>SUMPRODUCT((C99:C104=X94)*(J99:J104=1))+SUMPRODUCT((E99:E104=X94)*(K99:K104=1))</f>
        <v>2</v>
      </c>
      <c r="AG94" s="6">
        <f>SUMPRODUCT((C99:C104=X94)*(J99:J104=0))+SUMPRODUCT((E99:E104=X94)*(K99:K104=0))</f>
        <v>1</v>
      </c>
      <c r="AH94" s="29">
        <f>RANK(AB94,AB92:AB95,0)</f>
        <v>3</v>
      </c>
    </row>
    <row r="95" spans="2:35" x14ac:dyDescent="0.25">
      <c r="B95" s="4" t="s">
        <v>150</v>
      </c>
      <c r="C95" s="55" t="s">
        <v>135</v>
      </c>
      <c r="M95" s="1" t="str">
        <f>X95</f>
        <v>Nice</v>
      </c>
      <c r="N95" s="4" t="s">
        <v>135</v>
      </c>
      <c r="X95" s="27" t="str">
        <f t="shared" si="44"/>
        <v>Nice</v>
      </c>
      <c r="Y95" s="6">
        <f>K100</f>
        <v>1</v>
      </c>
      <c r="Z95" s="6">
        <f>K102</f>
        <v>0</v>
      </c>
      <c r="AA95" s="6">
        <f>J103</f>
        <v>0</v>
      </c>
      <c r="AB95" s="28">
        <f t="shared" si="45"/>
        <v>1</v>
      </c>
      <c r="AC95" s="6">
        <f>SUMIF(C99:C104,X95,F99:F104)+SUMIF(E99:E104,X95,H99:H104)</f>
        <v>0</v>
      </c>
      <c r="AD95" s="6">
        <f>SUMIF(C99:C104,X95,H99:H104)+SUMIF(E99:E104,X95,F99:F104)</f>
        <v>5</v>
      </c>
      <c r="AE95" s="6">
        <f>SUMPRODUCT((C99:C104=X95)*(J99:J104=3))+SUMPRODUCT((E99:E104=X95)*(K99:K104=3))</f>
        <v>0</v>
      </c>
      <c r="AF95" s="6">
        <f>SUMPRODUCT((C99:C104=X95)*(J99:J104=1))+SUMPRODUCT((E99:E104=X95)*(K99:K104=1))</f>
        <v>1</v>
      </c>
      <c r="AG95" s="6">
        <f>SUMPRODUCT((C99:C104=X95)*(J99:J104=0))+SUMPRODUCT((E99:E104=X95)*(K99:K104=0))</f>
        <v>2</v>
      </c>
      <c r="AH95" s="29">
        <f>RANK(AB95,AB92:AB95,0)</f>
        <v>4</v>
      </c>
    </row>
    <row r="96" spans="2:35" x14ac:dyDescent="0.25">
      <c r="B96" s="4"/>
      <c r="C96" s="5"/>
      <c r="M96" s="4"/>
      <c r="N96" s="5"/>
      <c r="X96"/>
      <c r="Y96" s="39"/>
      <c r="Z96" s="39"/>
      <c r="AA96" s="39"/>
      <c r="AB96" s="39"/>
      <c r="AC96" s="39"/>
      <c r="AD96" s="39"/>
      <c r="AE96" s="39"/>
      <c r="AF96" s="30"/>
    </row>
    <row r="97" spans="2:34" x14ac:dyDescent="0.25">
      <c r="B97" s="2" t="s">
        <v>201</v>
      </c>
      <c r="M97" s="2" t="s">
        <v>203</v>
      </c>
      <c r="X97"/>
      <c r="Y97" s="39"/>
      <c r="Z97" s="39"/>
      <c r="AA97" s="39"/>
      <c r="AB97" s="39"/>
      <c r="AC97" s="39"/>
      <c r="AD97" s="39"/>
      <c r="AE97" s="39"/>
      <c r="AF97"/>
    </row>
    <row r="98" spans="2:34" x14ac:dyDescent="0.25">
      <c r="B98" s="8"/>
      <c r="C98" s="8"/>
      <c r="D98" s="38"/>
      <c r="E98" s="8"/>
      <c r="F98" s="73" t="s">
        <v>5</v>
      </c>
      <c r="G98" s="74"/>
      <c r="H98" s="74"/>
      <c r="I98" s="8"/>
      <c r="J98" s="75" t="s">
        <v>4</v>
      </c>
      <c r="K98" s="73"/>
      <c r="M98" s="8"/>
      <c r="N98" s="8"/>
      <c r="O98" s="38"/>
      <c r="P98" s="8"/>
      <c r="Q98" s="73" t="s">
        <v>5</v>
      </c>
      <c r="R98" s="74"/>
      <c r="S98" s="74"/>
      <c r="T98" s="8"/>
      <c r="U98" s="75" t="s">
        <v>4</v>
      </c>
      <c r="V98" s="73"/>
      <c r="X98"/>
      <c r="Y98" s="39"/>
      <c r="Z98" s="39"/>
      <c r="AA98" s="39"/>
      <c r="AB98" s="39"/>
      <c r="AC98" s="39"/>
      <c r="AD98" s="39"/>
      <c r="AE98" s="39"/>
      <c r="AF98"/>
    </row>
    <row r="99" spans="2:34" x14ac:dyDescent="0.25">
      <c r="B99" s="16" t="s">
        <v>193</v>
      </c>
      <c r="C99" s="11" t="str">
        <f>B92</f>
        <v>Ajax</v>
      </c>
      <c r="D99" s="12" t="s">
        <v>7</v>
      </c>
      <c r="E99" s="13" t="str">
        <f>B93</f>
        <v>Bayern Munchen</v>
      </c>
      <c r="F99" s="14">
        <v>3</v>
      </c>
      <c r="G99" s="12" t="s">
        <v>7</v>
      </c>
      <c r="H99" s="14">
        <v>0</v>
      </c>
      <c r="I99" s="12"/>
      <c r="J99" s="6">
        <f>IF(F99="","",IF(F99&gt;H99,3,IF(F99=H99,1,0)))</f>
        <v>3</v>
      </c>
      <c r="K99" s="6">
        <f>IF(H99="","",IF(H99&gt;F99,3,IF(H99=F99,1,0)))</f>
        <v>0</v>
      </c>
      <c r="M99" s="16" t="s">
        <v>193</v>
      </c>
      <c r="N99" s="11" t="str">
        <f>M92</f>
        <v>Lille</v>
      </c>
      <c r="O99" s="12" t="s">
        <v>7</v>
      </c>
      <c r="P99" s="13" t="str">
        <f>M93</f>
        <v>Bayern Munchen</v>
      </c>
      <c r="Q99" s="14"/>
      <c r="R99" s="12" t="s">
        <v>7</v>
      </c>
      <c r="S99" s="14"/>
      <c r="T99" s="12"/>
      <c r="U99" s="6" t="str">
        <f>IF(Q99="","",IF(Q99&gt;S99,3,IF(Q99=S99,1,0)))</f>
        <v/>
      </c>
      <c r="V99" s="6" t="str">
        <f>IF(S99="","",IF(S99&gt;Q99,3,IF(S99=Q99,1,0)))</f>
        <v/>
      </c>
      <c r="X99"/>
      <c r="Y99" s="39"/>
      <c r="Z99" s="39"/>
      <c r="AA99" s="39"/>
      <c r="AB99" s="39"/>
      <c r="AC99" s="39"/>
      <c r="AD99" s="39"/>
      <c r="AE99" s="39"/>
      <c r="AF99"/>
      <c r="AG99" s="15"/>
    </row>
    <row r="100" spans="2:34" x14ac:dyDescent="0.25">
      <c r="B100" s="16" t="s">
        <v>188</v>
      </c>
      <c r="C100" s="11" t="str">
        <f>B94</f>
        <v>AS Roma</v>
      </c>
      <c r="D100" s="12" t="s">
        <v>7</v>
      </c>
      <c r="E100" s="13" t="str">
        <f>B95</f>
        <v>Nice</v>
      </c>
      <c r="F100" s="14">
        <v>0</v>
      </c>
      <c r="G100" s="12" t="s">
        <v>7</v>
      </c>
      <c r="H100" s="14">
        <v>0</v>
      </c>
      <c r="I100" s="12"/>
      <c r="J100" s="6">
        <f t="shared" ref="J100:J104" si="46">IF(F100="","",IF(F100&gt;H100,3,IF(F100=H100,1,0)))</f>
        <v>1</v>
      </c>
      <c r="K100" s="6">
        <f t="shared" ref="K100:K104" si="47">IF(H100="","",IF(H100&gt;F100,3,IF(H100=F100,1,0)))</f>
        <v>1</v>
      </c>
      <c r="M100" s="16" t="s">
        <v>188</v>
      </c>
      <c r="N100" s="11" t="str">
        <f>M94</f>
        <v>AS Roma</v>
      </c>
      <c r="O100" s="12" t="s">
        <v>7</v>
      </c>
      <c r="P100" s="13" t="str">
        <f>M95</f>
        <v>Nice</v>
      </c>
      <c r="Q100" s="14"/>
      <c r="R100" s="12" t="s">
        <v>7</v>
      </c>
      <c r="S100" s="14"/>
      <c r="T100" s="12"/>
      <c r="U100" s="6" t="str">
        <f t="shared" ref="U100:U104" si="48">IF(Q100="","",IF(Q100&gt;S100,3,IF(Q100=S100,1,0)))</f>
        <v/>
      </c>
      <c r="V100" s="6" t="str">
        <f t="shared" ref="V100:V104" si="49">IF(S100="","",IF(S100&gt;Q100,3,IF(S100=Q100,1,0)))</f>
        <v/>
      </c>
      <c r="X100" s="37" t="str">
        <f>M90</f>
        <v>Poule D-EE</v>
      </c>
      <c r="Y100" s="36" t="s">
        <v>80</v>
      </c>
      <c r="Z100" s="36" t="s">
        <v>81</v>
      </c>
      <c r="AA100" s="36" t="s">
        <v>82</v>
      </c>
      <c r="AB100" s="36" t="s">
        <v>4</v>
      </c>
      <c r="AC100" s="36" t="s">
        <v>83</v>
      </c>
      <c r="AD100" s="36" t="s">
        <v>84</v>
      </c>
      <c r="AE100" s="36" t="s">
        <v>85</v>
      </c>
      <c r="AF100" s="36" t="s">
        <v>86</v>
      </c>
      <c r="AG100" s="36" t="s">
        <v>87</v>
      </c>
      <c r="AH100" s="36" t="s">
        <v>5</v>
      </c>
    </row>
    <row r="101" spans="2:34" x14ac:dyDescent="0.25">
      <c r="B101" s="16" t="s">
        <v>189</v>
      </c>
      <c r="C101" s="11" t="str">
        <f>B92</f>
        <v>Ajax</v>
      </c>
      <c r="D101" s="12" t="s">
        <v>7</v>
      </c>
      <c r="E101" s="13" t="str">
        <f>B94</f>
        <v>AS Roma</v>
      </c>
      <c r="F101" s="14">
        <v>2</v>
      </c>
      <c r="G101" s="17" t="s">
        <v>7</v>
      </c>
      <c r="H101" s="14">
        <v>0</v>
      </c>
      <c r="I101" s="12"/>
      <c r="J101" s="6">
        <f t="shared" si="46"/>
        <v>3</v>
      </c>
      <c r="K101" s="6">
        <f t="shared" si="47"/>
        <v>0</v>
      </c>
      <c r="M101" s="16" t="s">
        <v>189</v>
      </c>
      <c r="N101" s="11" t="str">
        <f>M92</f>
        <v>Lille</v>
      </c>
      <c r="O101" s="12" t="s">
        <v>7</v>
      </c>
      <c r="P101" s="13" t="str">
        <f>M94</f>
        <v>AS Roma</v>
      </c>
      <c r="Q101" s="14"/>
      <c r="R101" s="17" t="s">
        <v>7</v>
      </c>
      <c r="S101" s="14"/>
      <c r="T101" s="12"/>
      <c r="U101" s="6" t="str">
        <f t="shared" si="48"/>
        <v/>
      </c>
      <c r="V101" s="6" t="str">
        <f t="shared" si="49"/>
        <v/>
      </c>
      <c r="X101" s="27" t="str">
        <f>M92</f>
        <v>Lille</v>
      </c>
      <c r="Y101" s="6" t="str">
        <f>U99</f>
        <v/>
      </c>
      <c r="Z101" s="6" t="str">
        <f>U101</f>
        <v/>
      </c>
      <c r="AA101" s="6" t="str">
        <f>V103</f>
        <v/>
      </c>
      <c r="AB101" s="28">
        <f>SUM(Y101:AA101)</f>
        <v>0</v>
      </c>
      <c r="AC101" s="6">
        <f>SUMIF(N99:N104,X101,Q99:Q104)+SUMIF(P99:P104,X101,S99:S104)</f>
        <v>0</v>
      </c>
      <c r="AD101" s="6">
        <f>SUMIF(N99:N104,X101,S99:S104)+SUMIF(P99:P104,X101,Q99:Q104)</f>
        <v>0</v>
      </c>
      <c r="AE101" s="6">
        <f>SUMPRODUCT((N99:N104=X101)*(U99:U104=3))+SUMPRODUCT((P99:P104=X101)*(V99:V104=3))</f>
        <v>0</v>
      </c>
      <c r="AF101" s="6">
        <f>SUMPRODUCT((N99:N104=X101)*(U99:U104=1))+SUMPRODUCT((P99:P104=X101)*(V99:V104=1))</f>
        <v>0</v>
      </c>
      <c r="AG101" s="6">
        <f>SUMPRODUCT((N99:N104=X101)*(U99:U104=0))+SUMPRODUCT((P99:P104=X101)*(V99:V104=0))</f>
        <v>0</v>
      </c>
      <c r="AH101" s="29">
        <f>RANK(AB101,AB101:AB104,0)</f>
        <v>1</v>
      </c>
    </row>
    <row r="102" spans="2:34" x14ac:dyDescent="0.25">
      <c r="B102" s="16" t="s">
        <v>190</v>
      </c>
      <c r="C102" s="11" t="str">
        <f>B93</f>
        <v>Bayern Munchen</v>
      </c>
      <c r="D102" s="12" t="s">
        <v>7</v>
      </c>
      <c r="E102" s="13" t="str">
        <f>B95</f>
        <v>Nice</v>
      </c>
      <c r="F102" s="14">
        <v>1</v>
      </c>
      <c r="G102" s="12" t="s">
        <v>7</v>
      </c>
      <c r="H102" s="14">
        <v>0</v>
      </c>
      <c r="I102" s="12"/>
      <c r="J102" s="6">
        <f t="shared" si="46"/>
        <v>3</v>
      </c>
      <c r="K102" s="6">
        <f t="shared" si="47"/>
        <v>0</v>
      </c>
      <c r="M102" s="16" t="s">
        <v>190</v>
      </c>
      <c r="N102" s="11" t="str">
        <f>M93</f>
        <v>Bayern Munchen</v>
      </c>
      <c r="O102" s="12" t="s">
        <v>7</v>
      </c>
      <c r="P102" s="13" t="str">
        <f>M95</f>
        <v>Nice</v>
      </c>
      <c r="Q102" s="14"/>
      <c r="R102" s="12" t="s">
        <v>7</v>
      </c>
      <c r="S102" s="14"/>
      <c r="T102" s="12"/>
      <c r="U102" s="6" t="str">
        <f t="shared" si="48"/>
        <v/>
      </c>
      <c r="V102" s="6" t="str">
        <f t="shared" si="49"/>
        <v/>
      </c>
      <c r="X102" s="27" t="str">
        <f t="shared" ref="X102:X104" si="50">M93</f>
        <v>Bayern Munchen</v>
      </c>
      <c r="Y102" s="6" t="str">
        <f>V99</f>
        <v/>
      </c>
      <c r="Z102" s="6" t="str">
        <f>U102</f>
        <v/>
      </c>
      <c r="AA102" s="6" t="str">
        <f>U104</f>
        <v/>
      </c>
      <c r="AB102" s="28">
        <f t="shared" ref="AB102:AB104" si="51">SUM(Y102:AA102)</f>
        <v>0</v>
      </c>
      <c r="AC102" s="6">
        <f>SUMIF(N99:N104,X102,Q99:Q104)+SUMIF(P99:P104,X102,S99:S104)</f>
        <v>0</v>
      </c>
      <c r="AD102" s="6">
        <f>SUMIF(N99:N104,X102,S99:S104)+SUMIF(P99:P104,X102,Q99:Q104)</f>
        <v>0</v>
      </c>
      <c r="AE102" s="6">
        <f>SUMPRODUCT((N99:N104=X102)*(U99:U104=3))+SUMPRODUCT((P99:P104=X102)*(V99:V104=3))</f>
        <v>0</v>
      </c>
      <c r="AF102" s="6">
        <f>SUMPRODUCT((N99:N104=X102)*(U99:U104=1))+SUMPRODUCT((P99:P104=X102)*(V99:V104=1))</f>
        <v>0</v>
      </c>
      <c r="AG102" s="6">
        <f>SUMPRODUCT((N99:N104=X102)*(U99:U104=0))+SUMPRODUCT((P99:P104=X102)*(V99:V104=0))</f>
        <v>0</v>
      </c>
      <c r="AH102" s="29">
        <f>RANK(AB102,AB101:AB104,0)</f>
        <v>1</v>
      </c>
    </row>
    <row r="103" spans="2:34" x14ac:dyDescent="0.25">
      <c r="B103" s="16" t="s">
        <v>191</v>
      </c>
      <c r="C103" s="11" t="str">
        <f>B95</f>
        <v>Nice</v>
      </c>
      <c r="D103" s="12" t="s">
        <v>7</v>
      </c>
      <c r="E103" s="13" t="str">
        <f>B92</f>
        <v>Ajax</v>
      </c>
      <c r="F103" s="14">
        <v>0</v>
      </c>
      <c r="G103" s="12" t="s">
        <v>7</v>
      </c>
      <c r="H103" s="14">
        <v>4</v>
      </c>
      <c r="I103" s="12"/>
      <c r="J103" s="6">
        <f t="shared" si="46"/>
        <v>0</v>
      </c>
      <c r="K103" s="6">
        <f t="shared" si="47"/>
        <v>3</v>
      </c>
      <c r="M103" s="16" t="s">
        <v>191</v>
      </c>
      <c r="N103" s="11" t="str">
        <f>M95</f>
        <v>Nice</v>
      </c>
      <c r="O103" s="12" t="s">
        <v>7</v>
      </c>
      <c r="P103" s="13" t="str">
        <f>M92</f>
        <v>Lille</v>
      </c>
      <c r="Q103" s="14"/>
      <c r="R103" s="12" t="s">
        <v>7</v>
      </c>
      <c r="S103" s="14"/>
      <c r="T103" s="12"/>
      <c r="U103" s="6" t="str">
        <f t="shared" si="48"/>
        <v/>
      </c>
      <c r="V103" s="6" t="str">
        <f t="shared" si="49"/>
        <v/>
      </c>
      <c r="X103" s="27" t="str">
        <f t="shared" si="50"/>
        <v>AS Roma</v>
      </c>
      <c r="Y103" s="6" t="str">
        <f>U100</f>
        <v/>
      </c>
      <c r="Z103" s="6" t="str">
        <f>V101</f>
        <v/>
      </c>
      <c r="AA103" s="6" t="str">
        <f>V104</f>
        <v/>
      </c>
      <c r="AB103" s="28">
        <f t="shared" si="51"/>
        <v>0</v>
      </c>
      <c r="AC103" s="6">
        <f>SUMIF(N99:N104,X103,Q99:Q104)+SUMIF(P99:P104,X103,S99:S104)</f>
        <v>0</v>
      </c>
      <c r="AD103" s="6">
        <f>SUMIF(N99:N104,X103,S99:S104)+SUMIF(P99:P104,X103,Q99:Q104)</f>
        <v>0</v>
      </c>
      <c r="AE103" s="6">
        <f>SUMPRODUCT((N99:N104=X103)*(U99:U104=3))+SUMPRODUCT((P99:P104=X103)*(V99:V104=3))</f>
        <v>0</v>
      </c>
      <c r="AF103" s="6">
        <f>SUMPRODUCT((N99:N104=X103)*(U99:U104=1))+SUMPRODUCT((P99:P104=X103)*(V99:V104=1))</f>
        <v>0</v>
      </c>
      <c r="AG103" s="6">
        <f>SUMPRODUCT((N99:N104=X103)*(U99:U104=0))+SUMPRODUCT((P99:P104=X103)*(V99:V104=0))</f>
        <v>0</v>
      </c>
      <c r="AH103" s="29">
        <f>RANK(AB103,AB101:AB104,0)</f>
        <v>1</v>
      </c>
    </row>
    <row r="104" spans="2:34" x14ac:dyDescent="0.25">
      <c r="B104" s="16" t="s">
        <v>192</v>
      </c>
      <c r="C104" s="11" t="str">
        <f>B93</f>
        <v>Bayern Munchen</v>
      </c>
      <c r="D104" s="12" t="s">
        <v>7</v>
      </c>
      <c r="E104" s="13" t="str">
        <f>B94</f>
        <v>AS Roma</v>
      </c>
      <c r="F104" s="14">
        <v>0</v>
      </c>
      <c r="G104" s="12" t="s">
        <v>7</v>
      </c>
      <c r="H104" s="14">
        <v>0</v>
      </c>
      <c r="I104" s="12"/>
      <c r="J104" s="6">
        <f t="shared" si="46"/>
        <v>1</v>
      </c>
      <c r="K104" s="6">
        <f t="shared" si="47"/>
        <v>1</v>
      </c>
      <c r="M104" s="16" t="s">
        <v>192</v>
      </c>
      <c r="N104" s="11" t="str">
        <f>M93</f>
        <v>Bayern Munchen</v>
      </c>
      <c r="O104" s="12" t="s">
        <v>7</v>
      </c>
      <c r="P104" s="13" t="str">
        <f>M94</f>
        <v>AS Roma</v>
      </c>
      <c r="Q104" s="14"/>
      <c r="R104" s="12" t="s">
        <v>7</v>
      </c>
      <c r="S104" s="14"/>
      <c r="T104" s="12"/>
      <c r="U104" s="6" t="str">
        <f t="shared" si="48"/>
        <v/>
      </c>
      <c r="V104" s="6" t="str">
        <f t="shared" si="49"/>
        <v/>
      </c>
      <c r="X104" s="27" t="str">
        <f t="shared" si="50"/>
        <v>Nice</v>
      </c>
      <c r="Y104" s="6" t="str">
        <f>V100</f>
        <v/>
      </c>
      <c r="Z104" s="6" t="str">
        <f>V102</f>
        <v/>
      </c>
      <c r="AA104" s="6" t="str">
        <f>U103</f>
        <v/>
      </c>
      <c r="AB104" s="28">
        <f t="shared" si="51"/>
        <v>0</v>
      </c>
      <c r="AC104" s="6">
        <f>SUMIF(N99:N104,X104,Q99:Q104)+SUMIF(P99:P104,X104,S99:S104)</f>
        <v>0</v>
      </c>
      <c r="AD104" s="6">
        <f>SUMIF(N99:N104,X104,S99:S104)+SUMIF(P99:P104,X104,Q99:Q104)</f>
        <v>0</v>
      </c>
      <c r="AE104" s="6">
        <f>SUMPRODUCT((N99:N104=X104)*(U99:U104=3))+SUMPRODUCT((P99:P104=X104)*(V99:V104=3))</f>
        <v>0</v>
      </c>
      <c r="AF104" s="6">
        <f>SUMPRODUCT((N99:N104=X104)*(U99:U104=1))+SUMPRODUCT((P99:P104=X104)*(V99:V104=1))</f>
        <v>0</v>
      </c>
      <c r="AG104" s="6">
        <f>SUMPRODUCT((N99:N104=X104)*(U99:U104=0))+SUMPRODUCT((P99:P104=X104)*(V99:V104=0))</f>
        <v>0</v>
      </c>
      <c r="AH104" s="29">
        <f>RANK(AB104,AB101:AB104,0)</f>
        <v>1</v>
      </c>
    </row>
  </sheetData>
  <sortState xmlns:xlrd2="http://schemas.microsoft.com/office/spreadsheetml/2017/richdata2" ref="AC57:AC75">
    <sortCondition ref="AC57"/>
  </sortState>
  <mergeCells count="22">
    <mergeCell ref="F77:H77"/>
    <mergeCell ref="J77:K77"/>
    <mergeCell ref="Q77:S77"/>
    <mergeCell ref="U77:V77"/>
    <mergeCell ref="F98:H98"/>
    <mergeCell ref="J98:K98"/>
    <mergeCell ref="Q98:S98"/>
    <mergeCell ref="U98:V98"/>
    <mergeCell ref="U55:V55"/>
    <mergeCell ref="C1:E1"/>
    <mergeCell ref="N1:P1"/>
    <mergeCell ref="F55:H55"/>
    <mergeCell ref="J55:K55"/>
    <mergeCell ref="Q55:S55"/>
    <mergeCell ref="F11:H11"/>
    <mergeCell ref="J11:K11"/>
    <mergeCell ref="Q11:S11"/>
    <mergeCell ref="U11:V11"/>
    <mergeCell ref="F33:H33"/>
    <mergeCell ref="J33:K33"/>
    <mergeCell ref="Q33:S33"/>
    <mergeCell ref="U33:V33"/>
  </mergeCells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77"/>
  <sheetViews>
    <sheetView topLeftCell="A30" zoomScale="80" zoomScaleNormal="80" workbookViewId="0">
      <selection activeCell="T69" sqref="T69"/>
    </sheetView>
  </sheetViews>
  <sheetFormatPr defaultRowHeight="15" x14ac:dyDescent="0.2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40" bestFit="1" customWidth="1"/>
    <col min="5" max="5" width="21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4" width="20.140625" style="1" bestFit="1" customWidth="1"/>
    <col min="15" max="15" width="1.5703125" style="40" bestFit="1" customWidth="1"/>
    <col min="16" max="16" width="20.14062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16384" width="9.140625" style="1"/>
  </cols>
  <sheetData>
    <row r="1" spans="1:35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5" x14ac:dyDescent="0.25">
      <c r="B2" s="2" t="s">
        <v>68</v>
      </c>
      <c r="M2" s="2" t="s">
        <v>69</v>
      </c>
    </row>
    <row r="3" spans="1:35" x14ac:dyDescent="0.25">
      <c r="X3" s="37" t="str">
        <f>B2</f>
        <v>Poule C-A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4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87</v>
      </c>
      <c r="AI3" s="36" t="s">
        <v>5</v>
      </c>
    </row>
    <row r="4" spans="1:35" x14ac:dyDescent="0.25">
      <c r="A4" s="1">
        <v>1</v>
      </c>
      <c r="B4" s="4" t="s">
        <v>128</v>
      </c>
      <c r="C4" s="55" t="s">
        <v>102</v>
      </c>
      <c r="M4" s="1" t="str">
        <f>X6</f>
        <v>Newcastle</v>
      </c>
      <c r="N4" s="1" t="s">
        <v>101</v>
      </c>
      <c r="X4" s="27" t="str">
        <f>B4</f>
        <v>Hannover 96</v>
      </c>
      <c r="Y4" s="6">
        <f>J12</f>
        <v>3</v>
      </c>
      <c r="Z4" s="6">
        <f>K14</f>
        <v>0</v>
      </c>
      <c r="AA4" s="6">
        <f>J17</f>
        <v>3</v>
      </c>
      <c r="AB4" s="6">
        <f>K19</f>
        <v>3</v>
      </c>
      <c r="AC4" s="28">
        <f>SUM(Y4:AB4)</f>
        <v>9</v>
      </c>
      <c r="AD4" s="6">
        <f>SUMIF(C12:C21,X4,F12:F21)+SUMIF(E12:E21,X4,H12:H21)</f>
        <v>7</v>
      </c>
      <c r="AE4" s="6">
        <f>SUMIF(C12:C21,X4,H12:H21)+SUMIF(E12:E21,X4,F12:F21)</f>
        <v>5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1</v>
      </c>
      <c r="AI4" s="29">
        <f>RANK(AC4,AC4:AC8,0)</f>
        <v>2</v>
      </c>
    </row>
    <row r="5" spans="1:35" x14ac:dyDescent="0.25">
      <c r="A5" s="1">
        <v>2</v>
      </c>
      <c r="B5" s="4" t="s">
        <v>125</v>
      </c>
      <c r="C5" s="55" t="s">
        <v>102</v>
      </c>
      <c r="M5" s="1" t="str">
        <f>X4</f>
        <v>Hannover 96</v>
      </c>
      <c r="N5" s="1" t="s">
        <v>102</v>
      </c>
      <c r="X5" s="27" t="str">
        <f t="shared" ref="X5:X8" si="0">B5</f>
        <v>Schalke 04</v>
      </c>
      <c r="Y5" s="6">
        <f>J13</f>
        <v>1</v>
      </c>
      <c r="Z5" s="6">
        <f>K15</f>
        <v>3</v>
      </c>
      <c r="AA5" s="6">
        <f>K17</f>
        <v>0</v>
      </c>
      <c r="AB5" s="6">
        <f>J20</f>
        <v>0</v>
      </c>
      <c r="AC5" s="28">
        <f t="shared" ref="AC5:AC8" si="1">SUM(Y5:AB5)</f>
        <v>4</v>
      </c>
      <c r="AD5" s="6">
        <f>SUMIF(C12:C21,X5,F12:F21)+SUMIF(E12:E21,X5,H12:H21)</f>
        <v>3</v>
      </c>
      <c r="AE5" s="6">
        <f>SUMIF(C12:C21,X5,H12:H21)+SUMIF(E12:E21,X5,F12:F21)</f>
        <v>4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2</v>
      </c>
      <c r="AI5" s="29">
        <f>RANK(AC5,AC4:AC8,0)</f>
        <v>3</v>
      </c>
    </row>
    <row r="6" spans="1:35" x14ac:dyDescent="0.25">
      <c r="A6" s="1">
        <v>3</v>
      </c>
      <c r="B6" s="4" t="s">
        <v>147</v>
      </c>
      <c r="C6" s="55" t="s">
        <v>101</v>
      </c>
      <c r="M6" s="1" t="str">
        <f>X5</f>
        <v>Schalke 04</v>
      </c>
      <c r="N6" s="1" t="s">
        <v>102</v>
      </c>
      <c r="X6" s="27" t="str">
        <f t="shared" si="0"/>
        <v>Newcastle</v>
      </c>
      <c r="Y6" s="6">
        <f>J14</f>
        <v>3</v>
      </c>
      <c r="Z6" s="6">
        <f>J16</f>
        <v>3</v>
      </c>
      <c r="AA6" s="6">
        <f>K18</f>
        <v>3</v>
      </c>
      <c r="AB6" s="6">
        <f>K20</f>
        <v>3</v>
      </c>
      <c r="AC6" s="28">
        <f t="shared" si="1"/>
        <v>12</v>
      </c>
      <c r="AD6" s="6">
        <f>SUMIF(C12:C21,X6,F12:F21)+SUMIF(E12:E21,X6,H12:H21)</f>
        <v>10</v>
      </c>
      <c r="AE6" s="6">
        <f>SUMIF(C12:C21,X6,H12:H21)+SUMIF(E12:E21,X6,F12:F21)</f>
        <v>2</v>
      </c>
      <c r="AF6" s="6">
        <f>SUMPRODUCT((C12:C21=X6)*(J12:J21=3))+SUMPRODUCT((E12:E21=X6)*(K12:K21=3))</f>
        <v>4</v>
      </c>
      <c r="AG6" s="6">
        <f>SUMPRODUCT((C12:C21=X6)*(J12:J21=1))+SUMPRODUCT((E12:E21=X6)*(K12:K21=1))</f>
        <v>0</v>
      </c>
      <c r="AH6" s="6">
        <f>SUMPRODUCT((C12:C21=X6)*(J12:J21=0))+SUMPRODUCT((E12:E21=X6)*(K12:K21=0))</f>
        <v>0</v>
      </c>
      <c r="AI6" s="29">
        <f>RANK(AC6,AC4:AC8,0)</f>
        <v>1</v>
      </c>
    </row>
    <row r="7" spans="1:35" x14ac:dyDescent="0.25">
      <c r="A7" s="1">
        <v>4</v>
      </c>
      <c r="B7" s="4" t="s">
        <v>137</v>
      </c>
      <c r="C7" s="55" t="s">
        <v>99</v>
      </c>
      <c r="M7" s="1" t="str">
        <f>X28</f>
        <v>Vitesse</v>
      </c>
      <c r="N7" s="1" t="s">
        <v>99</v>
      </c>
      <c r="X7" s="27" t="str">
        <f t="shared" si="0"/>
        <v>AZ</v>
      </c>
      <c r="Y7" s="6">
        <f>K13</f>
        <v>1</v>
      </c>
      <c r="Z7" s="6">
        <f>K16</f>
        <v>0</v>
      </c>
      <c r="AA7" s="6">
        <f>J19</f>
        <v>0</v>
      </c>
      <c r="AB7" s="6">
        <f>J21</f>
        <v>0</v>
      </c>
      <c r="AC7" s="28">
        <f t="shared" si="1"/>
        <v>1</v>
      </c>
      <c r="AD7" s="6">
        <f>SUMIF(C12:C21,X7,F12:F21)+SUMIF(E12:E21,X7,H12:H21)</f>
        <v>1</v>
      </c>
      <c r="AE7" s="6">
        <f>SUMIF(C12:C21,X7,H12:H21)+SUMIF(E12:E21,X7,F12:F21)</f>
        <v>8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3</v>
      </c>
      <c r="AI7" s="29">
        <f>RANK(AC7,AC4:AC8,0)</f>
        <v>5</v>
      </c>
    </row>
    <row r="8" spans="1:35" x14ac:dyDescent="0.25">
      <c r="A8" s="1">
        <v>5</v>
      </c>
      <c r="B8" s="4" t="s">
        <v>145</v>
      </c>
      <c r="C8" s="55" t="s">
        <v>101</v>
      </c>
      <c r="M8" s="1" t="str">
        <f>X27</f>
        <v>Everton</v>
      </c>
      <c r="N8" s="1" t="s">
        <v>101</v>
      </c>
      <c r="X8" s="27" t="str">
        <f t="shared" si="0"/>
        <v>Arsenal</v>
      </c>
      <c r="Y8" s="6">
        <f>K12</f>
        <v>0</v>
      </c>
      <c r="Z8" s="6">
        <f>J15</f>
        <v>0</v>
      </c>
      <c r="AA8" s="6">
        <f>J18</f>
        <v>0</v>
      </c>
      <c r="AB8" s="6">
        <f>K21</f>
        <v>3</v>
      </c>
      <c r="AC8" s="28">
        <f t="shared" si="1"/>
        <v>3</v>
      </c>
      <c r="AD8" s="6">
        <f>SUMIF(C12:C21,X8,F12:F21)+SUMIF(E12:E21,X8,H12:H21)</f>
        <v>2</v>
      </c>
      <c r="AE8" s="6">
        <f>SUMIF(C12:C21,X8,H12:H21)+SUMIF(E12:E21,X8,F12:F21)</f>
        <v>4</v>
      </c>
      <c r="AF8" s="6">
        <f>SUMPRODUCT((C12:C21=X8)*(J12:J21=3))+SUMPRODUCT((E12:E21=X8)*(K12:K21=3))</f>
        <v>1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3</v>
      </c>
      <c r="AI8" s="29">
        <f>RANK(AC8,AC4:AC8,0)</f>
        <v>4</v>
      </c>
    </row>
    <row r="9" spans="1:35" x14ac:dyDescent="0.25"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5" x14ac:dyDescent="0.25">
      <c r="B10" s="2" t="s">
        <v>207</v>
      </c>
      <c r="M10" s="2" t="s">
        <v>200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5" x14ac:dyDescent="0.25">
      <c r="B11" s="8"/>
      <c r="C11" s="8"/>
      <c r="D11" s="38"/>
      <c r="E11" s="8"/>
      <c r="F11" s="73" t="s">
        <v>5</v>
      </c>
      <c r="G11" s="74"/>
      <c r="H11" s="74"/>
      <c r="I11" s="8"/>
      <c r="J11" s="75" t="s">
        <v>4</v>
      </c>
      <c r="K11" s="73"/>
      <c r="M11" s="8"/>
      <c r="N11" s="8"/>
      <c r="O11" s="38"/>
      <c r="P11" s="8"/>
      <c r="Q11" s="73" t="s">
        <v>5</v>
      </c>
      <c r="R11" s="74"/>
      <c r="S11" s="74"/>
      <c r="T11" s="8"/>
      <c r="U11" s="75" t="s">
        <v>4</v>
      </c>
      <c r="V11" s="73"/>
      <c r="W11" s="1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5" x14ac:dyDescent="0.25">
      <c r="B12" s="10" t="s">
        <v>157</v>
      </c>
      <c r="C12" s="11" t="str">
        <f>B4</f>
        <v>Hannover 96</v>
      </c>
      <c r="D12" s="12" t="s">
        <v>7</v>
      </c>
      <c r="E12" s="13" t="str">
        <f>B8</f>
        <v>Arsenal</v>
      </c>
      <c r="F12" s="14">
        <v>2</v>
      </c>
      <c r="G12" s="12" t="s">
        <v>7</v>
      </c>
      <c r="H12" s="14">
        <v>1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6" t="s">
        <v>167</v>
      </c>
      <c r="N12" s="11" t="str">
        <f>M4</f>
        <v>Newcastle</v>
      </c>
      <c r="O12" s="12" t="s">
        <v>7</v>
      </c>
      <c r="P12" s="13" t="str">
        <f>M8</f>
        <v>Everton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x14ac:dyDescent="0.25">
      <c r="B13" s="16" t="s">
        <v>158</v>
      </c>
      <c r="C13" s="11" t="str">
        <f>B5</f>
        <v>Schalke 04</v>
      </c>
      <c r="D13" s="12" t="s">
        <v>7</v>
      </c>
      <c r="E13" s="13" t="str">
        <f>B7</f>
        <v>AZ</v>
      </c>
      <c r="F13" s="14">
        <v>1</v>
      </c>
      <c r="G13" s="12" t="s">
        <v>7</v>
      </c>
      <c r="H13" s="14">
        <v>1</v>
      </c>
      <c r="I13" s="12"/>
      <c r="J13" s="6">
        <f t="shared" ref="J13:J21" si="2">IF(F13="","",IF(F13&gt;H13,3,IF(F13=H13,1,0)))</f>
        <v>1</v>
      </c>
      <c r="K13" s="6">
        <f t="shared" ref="K13:K21" si="3">IF(H13="","",IF(H13&gt;F13,3,IF(H13=F13,1,0)))</f>
        <v>1</v>
      </c>
      <c r="M13" s="16" t="s">
        <v>168</v>
      </c>
      <c r="N13" s="11" t="str">
        <f>M5</f>
        <v>Hannover 96</v>
      </c>
      <c r="O13" s="12" t="s">
        <v>7</v>
      </c>
      <c r="P13" s="13" t="str">
        <f>M7</f>
        <v>Vitesse</v>
      </c>
      <c r="Q13" s="14"/>
      <c r="R13" s="12" t="s">
        <v>7</v>
      </c>
      <c r="S13" s="14"/>
      <c r="T13" s="12"/>
      <c r="U13" s="6" t="str">
        <f t="shared" ref="U13:U21" si="4">IF(Q13="","",IF(Q13&gt;S13,3,IF(Q13=S13,1,0)))</f>
        <v/>
      </c>
      <c r="V13" s="6" t="str">
        <f t="shared" ref="V13:V21" si="5">IF(S13="","",IF(S13&gt;Q13,3,IF(S13=Q13,1,0)))</f>
        <v/>
      </c>
      <c r="W13" s="19"/>
      <c r="X13" s="37" t="str">
        <f>M2</f>
        <v>Poule C-AA</v>
      </c>
      <c r="Y13" s="36" t="s">
        <v>80</v>
      </c>
      <c r="Z13" s="36" t="s">
        <v>81</v>
      </c>
      <c r="AA13" s="36" t="s">
        <v>82</v>
      </c>
      <c r="AB13" s="36" t="s">
        <v>88</v>
      </c>
      <c r="AC13" s="36" t="s">
        <v>4</v>
      </c>
      <c r="AD13" s="36" t="s">
        <v>83</v>
      </c>
      <c r="AE13" s="36" t="s">
        <v>84</v>
      </c>
      <c r="AF13" s="36" t="s">
        <v>85</v>
      </c>
      <c r="AG13" s="36" t="s">
        <v>86</v>
      </c>
      <c r="AH13" s="36" t="s">
        <v>87</v>
      </c>
      <c r="AI13" s="36" t="s">
        <v>5</v>
      </c>
    </row>
    <row r="14" spans="1:35" x14ac:dyDescent="0.25">
      <c r="B14" s="16" t="s">
        <v>159</v>
      </c>
      <c r="C14" s="11" t="str">
        <f>B6</f>
        <v>Newcastle</v>
      </c>
      <c r="D14" s="12" t="s">
        <v>7</v>
      </c>
      <c r="E14" s="13" t="str">
        <f>B4</f>
        <v>Hannover 96</v>
      </c>
      <c r="F14" s="14">
        <v>4</v>
      </c>
      <c r="G14" s="17" t="s">
        <v>7</v>
      </c>
      <c r="H14" s="14">
        <v>1</v>
      </c>
      <c r="I14" s="12"/>
      <c r="J14" s="6">
        <f t="shared" si="2"/>
        <v>3</v>
      </c>
      <c r="K14" s="6">
        <f t="shared" si="3"/>
        <v>0</v>
      </c>
      <c r="M14" s="16" t="s">
        <v>169</v>
      </c>
      <c r="N14" s="11" t="str">
        <f>M6</f>
        <v>Schalke 04</v>
      </c>
      <c r="O14" s="12" t="s">
        <v>7</v>
      </c>
      <c r="P14" s="13" t="str">
        <f>M4</f>
        <v>Newcastle</v>
      </c>
      <c r="Q14" s="14"/>
      <c r="R14" s="17" t="s">
        <v>7</v>
      </c>
      <c r="S14" s="14"/>
      <c r="T14" s="12"/>
      <c r="U14" s="6" t="str">
        <f t="shared" si="4"/>
        <v/>
      </c>
      <c r="V14" s="6" t="str">
        <f t="shared" si="5"/>
        <v/>
      </c>
      <c r="W14" s="19"/>
      <c r="X14" s="27" t="str">
        <f>M4</f>
        <v>Newcastle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</row>
    <row r="15" spans="1:35" x14ac:dyDescent="0.25">
      <c r="B15" s="16" t="s">
        <v>160</v>
      </c>
      <c r="C15" s="11" t="str">
        <f>B8</f>
        <v>Arsenal</v>
      </c>
      <c r="D15" s="12" t="s">
        <v>7</v>
      </c>
      <c r="E15" s="13" t="str">
        <f>B5</f>
        <v>Schalke 04</v>
      </c>
      <c r="F15" s="14">
        <v>0</v>
      </c>
      <c r="G15" s="12" t="s">
        <v>7</v>
      </c>
      <c r="H15" s="14">
        <v>1</v>
      </c>
      <c r="I15" s="12"/>
      <c r="J15" s="6">
        <f t="shared" si="2"/>
        <v>0</v>
      </c>
      <c r="K15" s="6">
        <f t="shared" si="3"/>
        <v>3</v>
      </c>
      <c r="M15" s="16" t="s">
        <v>170</v>
      </c>
      <c r="N15" s="11" t="str">
        <f>M8</f>
        <v>Everton</v>
      </c>
      <c r="O15" s="12" t="s">
        <v>7</v>
      </c>
      <c r="P15" s="13" t="str">
        <f>M5</f>
        <v>Hannover 96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W15" s="19"/>
      <c r="X15" s="27" t="str">
        <f t="shared" ref="X15:X18" si="6">M5</f>
        <v>Hannover 96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</row>
    <row r="16" spans="1:35" x14ac:dyDescent="0.25">
      <c r="B16" s="16" t="s">
        <v>161</v>
      </c>
      <c r="C16" s="11" t="str">
        <f>B6</f>
        <v>Newcastle</v>
      </c>
      <c r="D16" s="12" t="s">
        <v>7</v>
      </c>
      <c r="E16" s="13" t="str">
        <f>B7</f>
        <v>AZ</v>
      </c>
      <c r="F16" s="14">
        <v>3</v>
      </c>
      <c r="G16" s="12" t="s">
        <v>7</v>
      </c>
      <c r="H16" s="14">
        <v>0</v>
      </c>
      <c r="I16" s="12"/>
      <c r="J16" s="6">
        <f t="shared" si="2"/>
        <v>3</v>
      </c>
      <c r="K16" s="6">
        <f t="shared" si="3"/>
        <v>0</v>
      </c>
      <c r="M16" s="16" t="s">
        <v>171</v>
      </c>
      <c r="N16" s="11" t="str">
        <f>M6</f>
        <v>Schalke 04</v>
      </c>
      <c r="O16" s="12" t="s">
        <v>7</v>
      </c>
      <c r="P16" s="13" t="str">
        <f>M7</f>
        <v>Vitesse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W16" s="19"/>
      <c r="X16" s="27" t="str">
        <f t="shared" si="6"/>
        <v>Schalke 04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</row>
    <row r="17" spans="1:35" x14ac:dyDescent="0.25">
      <c r="B17" s="16" t="s">
        <v>162</v>
      </c>
      <c r="C17" s="11" t="str">
        <f>B4</f>
        <v>Hannover 96</v>
      </c>
      <c r="D17" s="12" t="s">
        <v>7</v>
      </c>
      <c r="E17" s="13" t="str">
        <f>B5</f>
        <v>Schalke 04</v>
      </c>
      <c r="F17" s="14">
        <v>1</v>
      </c>
      <c r="G17" s="12" t="s">
        <v>7</v>
      </c>
      <c r="H17" s="14">
        <v>0</v>
      </c>
      <c r="I17" s="12"/>
      <c r="J17" s="6">
        <f t="shared" si="2"/>
        <v>3</v>
      </c>
      <c r="K17" s="6">
        <f t="shared" si="3"/>
        <v>0</v>
      </c>
      <c r="M17" s="16" t="s">
        <v>172</v>
      </c>
      <c r="N17" s="11" t="str">
        <f>M4</f>
        <v>Newcastle</v>
      </c>
      <c r="O17" s="12" t="s">
        <v>7</v>
      </c>
      <c r="P17" s="13" t="str">
        <f>M5</f>
        <v>Hannover 96</v>
      </c>
      <c r="Q17" s="14"/>
      <c r="R17" s="12" t="s">
        <v>7</v>
      </c>
      <c r="S17" s="14"/>
      <c r="T17" s="12"/>
      <c r="U17" s="6" t="str">
        <f t="shared" si="4"/>
        <v/>
      </c>
      <c r="V17" s="6" t="str">
        <f t="shared" si="5"/>
        <v/>
      </c>
      <c r="X17" s="27" t="str">
        <f t="shared" si="6"/>
        <v>Vitesse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</row>
    <row r="18" spans="1:35" x14ac:dyDescent="0.25">
      <c r="B18" s="10" t="s">
        <v>163</v>
      </c>
      <c r="C18" s="11" t="str">
        <f>B8</f>
        <v>Arsenal</v>
      </c>
      <c r="D18" s="12" t="s">
        <v>7</v>
      </c>
      <c r="E18" s="13" t="str">
        <f>B6</f>
        <v>Newcastle</v>
      </c>
      <c r="F18" s="14">
        <v>0</v>
      </c>
      <c r="G18" s="12" t="s">
        <v>7</v>
      </c>
      <c r="H18" s="14">
        <v>1</v>
      </c>
      <c r="I18" s="12"/>
      <c r="J18" s="6">
        <f t="shared" si="2"/>
        <v>0</v>
      </c>
      <c r="K18" s="6">
        <f t="shared" si="3"/>
        <v>3</v>
      </c>
      <c r="M18" s="16" t="s">
        <v>173</v>
      </c>
      <c r="N18" s="11" t="str">
        <f>M8</f>
        <v>Everton</v>
      </c>
      <c r="O18" s="12" t="s">
        <v>7</v>
      </c>
      <c r="P18" s="13" t="str">
        <f>M6</f>
        <v>Schalke 04</v>
      </c>
      <c r="Q18" s="14"/>
      <c r="R18" s="12" t="s">
        <v>7</v>
      </c>
      <c r="S18" s="14"/>
      <c r="T18" s="12"/>
      <c r="U18" s="6" t="str">
        <f t="shared" si="4"/>
        <v/>
      </c>
      <c r="V18" s="6" t="str">
        <f t="shared" si="5"/>
        <v/>
      </c>
      <c r="X18" s="27" t="str">
        <f t="shared" si="6"/>
        <v>Everton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</row>
    <row r="19" spans="1:35" x14ac:dyDescent="0.25">
      <c r="B19" s="16" t="s">
        <v>164</v>
      </c>
      <c r="C19" s="11" t="str">
        <f>B7</f>
        <v>AZ</v>
      </c>
      <c r="D19" s="12" t="s">
        <v>7</v>
      </c>
      <c r="E19" s="13" t="str">
        <f>B4</f>
        <v>Hannover 96</v>
      </c>
      <c r="F19" s="14">
        <v>0</v>
      </c>
      <c r="G19" s="12" t="s">
        <v>7</v>
      </c>
      <c r="H19" s="14">
        <v>3</v>
      </c>
      <c r="I19" s="12"/>
      <c r="J19" s="6">
        <f t="shared" si="2"/>
        <v>0</v>
      </c>
      <c r="K19" s="6">
        <f t="shared" si="3"/>
        <v>3</v>
      </c>
      <c r="M19" s="16" t="s">
        <v>174</v>
      </c>
      <c r="N19" s="11" t="str">
        <f>M7</f>
        <v>Vitesse</v>
      </c>
      <c r="O19" s="12" t="s">
        <v>7</v>
      </c>
      <c r="P19" s="13" t="str">
        <f>M4</f>
        <v>Newcastle</v>
      </c>
      <c r="Q19" s="14"/>
      <c r="R19" s="12" t="s">
        <v>7</v>
      </c>
      <c r="S19" s="14"/>
      <c r="T19" s="12"/>
      <c r="U19" s="6" t="str">
        <f t="shared" si="4"/>
        <v/>
      </c>
      <c r="V19" s="6" t="str">
        <f t="shared" si="5"/>
        <v/>
      </c>
    </row>
    <row r="20" spans="1:35" x14ac:dyDescent="0.25">
      <c r="B20" s="16" t="s">
        <v>165</v>
      </c>
      <c r="C20" s="11" t="str">
        <f>B5</f>
        <v>Schalke 04</v>
      </c>
      <c r="D20" s="12" t="s">
        <v>7</v>
      </c>
      <c r="E20" s="13" t="str">
        <f>B6</f>
        <v>Newcastle</v>
      </c>
      <c r="F20" s="14">
        <v>1</v>
      </c>
      <c r="G20" s="12" t="s">
        <v>7</v>
      </c>
      <c r="H20" s="14">
        <v>2</v>
      </c>
      <c r="I20" s="12"/>
      <c r="J20" s="6">
        <f t="shared" si="2"/>
        <v>0</v>
      </c>
      <c r="K20" s="6">
        <f t="shared" si="3"/>
        <v>3</v>
      </c>
      <c r="M20" s="16" t="s">
        <v>175</v>
      </c>
      <c r="N20" s="11" t="str">
        <f>M5</f>
        <v>Hannover 96</v>
      </c>
      <c r="O20" s="12" t="s">
        <v>7</v>
      </c>
      <c r="P20" s="13" t="str">
        <f>M6</f>
        <v>Schalke 04</v>
      </c>
      <c r="Q20" s="14"/>
      <c r="R20" s="12" t="s">
        <v>7</v>
      </c>
      <c r="S20" s="14"/>
      <c r="T20" s="12"/>
      <c r="U20" s="6" t="str">
        <f t="shared" si="4"/>
        <v/>
      </c>
      <c r="V20" s="6" t="str">
        <f t="shared" si="5"/>
        <v/>
      </c>
    </row>
    <row r="21" spans="1:35" x14ac:dyDescent="0.25">
      <c r="B21" s="16" t="s">
        <v>166</v>
      </c>
      <c r="C21" s="11" t="str">
        <f>B7</f>
        <v>AZ</v>
      </c>
      <c r="D21" s="12" t="s">
        <v>7</v>
      </c>
      <c r="E21" s="13" t="str">
        <f>B8</f>
        <v>Arsenal</v>
      </c>
      <c r="F21" s="14">
        <v>0</v>
      </c>
      <c r="G21" s="12" t="s">
        <v>7</v>
      </c>
      <c r="H21" s="14">
        <v>1</v>
      </c>
      <c r="I21" s="12"/>
      <c r="J21" s="6">
        <f t="shared" si="2"/>
        <v>0</v>
      </c>
      <c r="K21" s="6">
        <f t="shared" si="3"/>
        <v>3</v>
      </c>
      <c r="M21" s="16" t="s">
        <v>176</v>
      </c>
      <c r="N21" s="11" t="str">
        <f>M7</f>
        <v>Vitesse</v>
      </c>
      <c r="O21" s="12" t="s">
        <v>7</v>
      </c>
      <c r="P21" s="13" t="str">
        <f>M8</f>
        <v>Everton</v>
      </c>
      <c r="Q21" s="14"/>
      <c r="R21" s="12" t="s">
        <v>7</v>
      </c>
      <c r="S21" s="14"/>
      <c r="T21" s="12"/>
      <c r="U21" s="6" t="str">
        <f t="shared" si="4"/>
        <v/>
      </c>
      <c r="V21" s="6" t="str">
        <f t="shared" si="5"/>
        <v/>
      </c>
    </row>
    <row r="24" spans="1:35" x14ac:dyDescent="0.25">
      <c r="B24" s="2" t="s">
        <v>70</v>
      </c>
      <c r="M24" s="2" t="s">
        <v>71</v>
      </c>
      <c r="N24" s="26" t="s">
        <v>33</v>
      </c>
    </row>
    <row r="25" spans="1:35" x14ac:dyDescent="0.25">
      <c r="X25" s="37" t="str">
        <f>B24</f>
        <v>Poule C-B</v>
      </c>
      <c r="Y25" s="36" t="s">
        <v>80</v>
      </c>
      <c r="Z25" s="36" t="s">
        <v>81</v>
      </c>
      <c r="AA25" s="36" t="s">
        <v>82</v>
      </c>
      <c r="AB25" s="36" t="s">
        <v>88</v>
      </c>
      <c r="AC25" s="36" t="s">
        <v>4</v>
      </c>
      <c r="AD25" s="36" t="s">
        <v>83</v>
      </c>
      <c r="AE25" s="36" t="s">
        <v>84</v>
      </c>
      <c r="AF25" s="36" t="s">
        <v>85</v>
      </c>
      <c r="AG25" s="36" t="s">
        <v>86</v>
      </c>
      <c r="AH25" s="36" t="s">
        <v>87</v>
      </c>
      <c r="AI25" s="36" t="s">
        <v>5</v>
      </c>
    </row>
    <row r="26" spans="1:35" x14ac:dyDescent="0.25">
      <c r="A26" s="1">
        <v>1</v>
      </c>
      <c r="B26" s="4" t="s">
        <v>122</v>
      </c>
      <c r="C26" s="55" t="s">
        <v>102</v>
      </c>
      <c r="D26" s="40" t="s">
        <v>33</v>
      </c>
      <c r="M26" s="1" t="str">
        <f>X8</f>
        <v>Arsenal</v>
      </c>
      <c r="N26" s="1" t="s">
        <v>101</v>
      </c>
      <c r="O26" s="40" t="s">
        <v>33</v>
      </c>
      <c r="X26" s="27" t="str">
        <f>B26</f>
        <v>Herta BSC</v>
      </c>
      <c r="Y26" s="6">
        <f>J34</f>
        <v>0</v>
      </c>
      <c r="Z26" s="6">
        <f>K36</f>
        <v>0</v>
      </c>
      <c r="AA26" s="6">
        <f>J39</f>
        <v>3</v>
      </c>
      <c r="AB26" s="6">
        <f>K41</f>
        <v>0</v>
      </c>
      <c r="AC26" s="28">
        <f>SUM(Y26:AB26)</f>
        <v>3</v>
      </c>
      <c r="AD26" s="6">
        <f>SUMIF(C34:C43,X26,F34:F43)+SUMIF(E34:E43,X26,H34:H43)</f>
        <v>3</v>
      </c>
      <c r="AE26" s="6">
        <f>SUMIF(C34:C43,X26,H34:H43)+SUMIF(E34:E43,X26,F34:F43)</f>
        <v>7</v>
      </c>
      <c r="AF26" s="6">
        <f>SUMPRODUCT((C34:C43=X26)*(J34:J43=3))+SUMPRODUCT((E34:E43=X26)*(K34:K43=3))</f>
        <v>1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3</v>
      </c>
      <c r="AI26" s="29">
        <f>RANK(AC26,AC26:AC30,0)</f>
        <v>4</v>
      </c>
    </row>
    <row r="27" spans="1:35" x14ac:dyDescent="0.25">
      <c r="A27" s="1">
        <v>2</v>
      </c>
      <c r="B27" s="4" t="s">
        <v>129</v>
      </c>
      <c r="C27" s="55" t="s">
        <v>101</v>
      </c>
      <c r="M27" s="1" t="str">
        <f>X7</f>
        <v>AZ</v>
      </c>
      <c r="N27" s="1" t="s">
        <v>99</v>
      </c>
      <c r="X27" s="27" t="str">
        <f t="shared" ref="X27:X30" si="8">B27</f>
        <v>Everton</v>
      </c>
      <c r="Y27" s="6">
        <f>J35</f>
        <v>3</v>
      </c>
      <c r="Z27" s="6">
        <f>K37</f>
        <v>3</v>
      </c>
      <c r="AA27" s="6">
        <f>K39</f>
        <v>0</v>
      </c>
      <c r="AB27" s="6">
        <f>J42</f>
        <v>1</v>
      </c>
      <c r="AC27" s="28">
        <f t="shared" ref="AC27:AC30" si="9">SUM(Y27:AB27)</f>
        <v>7</v>
      </c>
      <c r="AD27" s="6">
        <f>SUMIF(C34:C43,X27,F34:F43)+SUMIF(E34:E43,X27,H34:H43)</f>
        <v>9</v>
      </c>
      <c r="AE27" s="6">
        <f>SUMIF(C34:C43,X27,H34:H43)+SUMIF(E34:E43,X27,F34:F43)</f>
        <v>7</v>
      </c>
      <c r="AF27" s="6">
        <f>SUMPRODUCT((C34:C43=X27)*(J34:J43=3))+SUMPRODUCT((E34:E43=X27)*(K34:K43=3))</f>
        <v>2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1</v>
      </c>
      <c r="AI27" s="29">
        <f>RANK(AC27,AC26:AC30,0)</f>
        <v>2</v>
      </c>
    </row>
    <row r="28" spans="1:35" x14ac:dyDescent="0.25">
      <c r="A28" s="1">
        <v>3</v>
      </c>
      <c r="B28" s="4" t="s">
        <v>136</v>
      </c>
      <c r="C28" s="55" t="s">
        <v>99</v>
      </c>
      <c r="M28" s="1" t="str">
        <f>X30</f>
        <v>Liverpool</v>
      </c>
      <c r="N28" s="1" t="s">
        <v>101</v>
      </c>
      <c r="X28" s="27" t="str">
        <f t="shared" si="8"/>
        <v>Vitesse</v>
      </c>
      <c r="Y28" s="6">
        <f>J36</f>
        <v>3</v>
      </c>
      <c r="Z28" s="6">
        <f>J38</f>
        <v>3</v>
      </c>
      <c r="AA28" s="6">
        <f>K40</f>
        <v>3</v>
      </c>
      <c r="AB28" s="6">
        <f>K42</f>
        <v>1</v>
      </c>
      <c r="AC28" s="28">
        <f t="shared" si="9"/>
        <v>10</v>
      </c>
      <c r="AD28" s="6">
        <f>SUMIF(C34:C43,X28,F34:F43)+SUMIF(E34:E43,X28,H34:H43)</f>
        <v>9</v>
      </c>
      <c r="AE28" s="6">
        <f>SUMIF(C34:C43,X28,H34:H43)+SUMIF(E34:E43,X28,F34:F43)</f>
        <v>3</v>
      </c>
      <c r="AF28" s="6">
        <f>SUMPRODUCT((C34:C43=X28)*(J34:J43=3))+SUMPRODUCT((E34:E43=X28)*(K34:K43=3))</f>
        <v>3</v>
      </c>
      <c r="AG28" s="6">
        <f>SUMPRODUCT((C34:C43=X28)*(J34:J43=1))+SUMPRODUCT((E34:E43=X28)*(K34:K43=1))</f>
        <v>1</v>
      </c>
      <c r="AH28" s="6">
        <f>SUMPRODUCT((C34:C43=X28)*(J34:J43=0))+SUMPRODUCT((E34:E43=X28)*(K34:K43=0))</f>
        <v>0</v>
      </c>
      <c r="AI28" s="29">
        <f>RANK(AC28,AC26:AC30,0)</f>
        <v>1</v>
      </c>
    </row>
    <row r="29" spans="1:35" x14ac:dyDescent="0.25">
      <c r="A29" s="1">
        <v>4</v>
      </c>
      <c r="B29" s="4" t="s">
        <v>151</v>
      </c>
      <c r="C29" s="55" t="s">
        <v>135</v>
      </c>
      <c r="M29" s="1" t="str">
        <f>X26</f>
        <v>Herta BSC</v>
      </c>
      <c r="N29" s="1" t="s">
        <v>102</v>
      </c>
      <c r="P29" s="1" t="s">
        <v>33</v>
      </c>
      <c r="X29" s="27" t="str">
        <f t="shared" si="8"/>
        <v>Montpellier</v>
      </c>
      <c r="Y29" s="6">
        <f>K35</f>
        <v>0</v>
      </c>
      <c r="Z29" s="6">
        <f>K38</f>
        <v>0</v>
      </c>
      <c r="AA29" s="6">
        <f>J41</f>
        <v>3</v>
      </c>
      <c r="AB29" s="6">
        <f>J43</f>
        <v>0</v>
      </c>
      <c r="AC29" s="28">
        <f t="shared" si="9"/>
        <v>3</v>
      </c>
      <c r="AD29" s="6">
        <f>SUMIF(C34:C43,X29,F34:F43)+SUMIF(E34:E43,X29,H34:H43)</f>
        <v>3</v>
      </c>
      <c r="AE29" s="6">
        <f>SUMIF(C34:C43,X29,H34:H43)+SUMIF(E34:E43,X29,F34:F43)</f>
        <v>8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3</v>
      </c>
      <c r="AI29" s="29">
        <v>5</v>
      </c>
    </row>
    <row r="30" spans="1:35" x14ac:dyDescent="0.25">
      <c r="A30" s="1">
        <v>5</v>
      </c>
      <c r="B30" s="4" t="s">
        <v>109</v>
      </c>
      <c r="C30" s="55" t="s">
        <v>101</v>
      </c>
      <c r="M30" s="1" t="str">
        <f>X51</f>
        <v>Valencia</v>
      </c>
      <c r="N30" s="1" t="s">
        <v>225</v>
      </c>
      <c r="X30" s="27" t="str">
        <f t="shared" si="8"/>
        <v>Liverpool</v>
      </c>
      <c r="Y30" s="6">
        <f>K34</f>
        <v>3</v>
      </c>
      <c r="Z30" s="6">
        <f>J37</f>
        <v>0</v>
      </c>
      <c r="AA30" s="6">
        <f>J40</f>
        <v>0</v>
      </c>
      <c r="AB30" s="6">
        <f>K43</f>
        <v>3</v>
      </c>
      <c r="AC30" s="28">
        <f t="shared" si="9"/>
        <v>6</v>
      </c>
      <c r="AD30" s="6">
        <f>SUMIF(C34:C43,X30,F34:F43)+SUMIF(E34:E43,X30,H34:H43)</f>
        <v>5</v>
      </c>
      <c r="AE30" s="6">
        <f>SUMIF(C34:C43,X30,H34:H43)+SUMIF(E34:E43,X30,F34:F43)</f>
        <v>4</v>
      </c>
      <c r="AF30" s="6">
        <f>SUMPRODUCT((C34:C43=X30)*(J34:J43=3))+SUMPRODUCT((E34:E43=X30)*(K34:K43=3))</f>
        <v>2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2</v>
      </c>
      <c r="AI30" s="29">
        <f>RANK(AC30,AC26:AC30,0)</f>
        <v>3</v>
      </c>
    </row>
    <row r="31" spans="1:35" x14ac:dyDescent="0.25">
      <c r="T31" s="39"/>
      <c r="U31" s="39"/>
      <c r="V31" s="39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5" x14ac:dyDescent="0.25">
      <c r="B32" s="2" t="s">
        <v>207</v>
      </c>
      <c r="M32" s="2" t="s">
        <v>200</v>
      </c>
      <c r="R32" s="40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5" x14ac:dyDescent="0.25">
      <c r="B33" s="8"/>
      <c r="C33" s="8"/>
      <c r="D33" s="38"/>
      <c r="E33" s="8"/>
      <c r="F33" s="73" t="s">
        <v>5</v>
      </c>
      <c r="G33" s="74"/>
      <c r="H33" s="74"/>
      <c r="I33" s="8"/>
      <c r="J33" s="75" t="s">
        <v>4</v>
      </c>
      <c r="K33" s="73"/>
      <c r="M33" s="8"/>
      <c r="N33" s="8"/>
      <c r="O33" s="38"/>
      <c r="P33" s="8"/>
      <c r="Q33" s="73" t="s">
        <v>5</v>
      </c>
      <c r="R33" s="74"/>
      <c r="S33" s="74"/>
      <c r="T33" s="8"/>
      <c r="U33" s="75" t="s">
        <v>4</v>
      </c>
      <c r="V33" s="73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5" x14ac:dyDescent="0.25">
      <c r="B34" s="16" t="s">
        <v>167</v>
      </c>
      <c r="C34" s="11" t="str">
        <f>B26</f>
        <v>Herta BSC</v>
      </c>
      <c r="D34" s="12" t="s">
        <v>7</v>
      </c>
      <c r="E34" s="13" t="str">
        <f>B30</f>
        <v>Liverpool</v>
      </c>
      <c r="F34" s="14">
        <v>0</v>
      </c>
      <c r="G34" s="12" t="s">
        <v>7</v>
      </c>
      <c r="H34" s="14">
        <v>1</v>
      </c>
      <c r="I34" s="12"/>
      <c r="J34" s="6">
        <f>IF(F34="","",IF(F34&gt;H34,3,IF(F34=H34,1,0)))</f>
        <v>0</v>
      </c>
      <c r="K34" s="6">
        <f>IF(H34="","",IF(H34&gt;F34,3,IF(H34=F34,1,0)))</f>
        <v>3</v>
      </c>
      <c r="M34" s="10" t="s">
        <v>157</v>
      </c>
      <c r="N34" s="11" t="str">
        <f>M26</f>
        <v>Arsenal</v>
      </c>
      <c r="O34" s="12" t="s">
        <v>7</v>
      </c>
      <c r="P34" s="13" t="str">
        <f>M30</f>
        <v>Valencia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5" x14ac:dyDescent="0.25">
      <c r="B35" s="16" t="s">
        <v>168</v>
      </c>
      <c r="C35" s="11" t="str">
        <f>B27</f>
        <v>Everton</v>
      </c>
      <c r="D35" s="12" t="s">
        <v>7</v>
      </c>
      <c r="E35" s="13" t="str">
        <f>B29</f>
        <v>Montpellier</v>
      </c>
      <c r="F35" s="14">
        <v>3</v>
      </c>
      <c r="G35" s="12" t="s">
        <v>7</v>
      </c>
      <c r="H35" s="14">
        <v>1</v>
      </c>
      <c r="I35" s="12"/>
      <c r="J35" s="6">
        <f t="shared" ref="J35:J39" si="10">IF(F35="","",IF(F35&gt;H35,3,IF(F35=H35,1,0)))</f>
        <v>3</v>
      </c>
      <c r="K35" s="6">
        <f t="shared" ref="K35:K39" si="11">IF(H35="","",IF(H35&gt;F35,3,IF(H35=F35,1,0)))</f>
        <v>0</v>
      </c>
      <c r="M35" s="16" t="s">
        <v>158</v>
      </c>
      <c r="N35" s="11" t="str">
        <f>M27</f>
        <v>AZ</v>
      </c>
      <c r="O35" s="12" t="s">
        <v>7</v>
      </c>
      <c r="P35" s="13" t="str">
        <f>M29</f>
        <v>Herta BSC</v>
      </c>
      <c r="Q35" s="14"/>
      <c r="R35" s="12" t="s">
        <v>7</v>
      </c>
      <c r="S35" s="14"/>
      <c r="T35" s="12"/>
      <c r="U35" s="6" t="str">
        <f t="shared" ref="U35:U39" si="12">IF(Q35="","",IF(Q35&gt;S35,3,IF(Q35=S35,1,0)))</f>
        <v/>
      </c>
      <c r="V35" s="6" t="str">
        <f t="shared" ref="V35:V39" si="13">IF(S35="","",IF(S35&gt;Q35,3,IF(S35=Q35,1,0)))</f>
        <v/>
      </c>
      <c r="X35" s="37" t="str">
        <f>M24</f>
        <v>Poule C-BB</v>
      </c>
      <c r="Y35" s="36" t="s">
        <v>80</v>
      </c>
      <c r="Z35" s="36" t="s">
        <v>81</v>
      </c>
      <c r="AA35" s="36" t="s">
        <v>82</v>
      </c>
      <c r="AB35" s="36" t="s">
        <v>88</v>
      </c>
      <c r="AC35" s="36" t="s">
        <v>4</v>
      </c>
      <c r="AD35" s="36" t="s">
        <v>83</v>
      </c>
      <c r="AE35" s="36" t="s">
        <v>84</v>
      </c>
      <c r="AF35" s="36" t="s">
        <v>85</v>
      </c>
      <c r="AG35" s="36" t="s">
        <v>86</v>
      </c>
      <c r="AH35" s="36" t="s">
        <v>87</v>
      </c>
      <c r="AI35" s="36" t="s">
        <v>5</v>
      </c>
    </row>
    <row r="36" spans="1:35" x14ac:dyDescent="0.25">
      <c r="B36" s="16" t="s">
        <v>169</v>
      </c>
      <c r="C36" s="11" t="str">
        <f>B28</f>
        <v>Vitesse</v>
      </c>
      <c r="D36" s="12" t="s">
        <v>7</v>
      </c>
      <c r="E36" s="13" t="str">
        <f>B26</f>
        <v>Herta BSC</v>
      </c>
      <c r="F36" s="14">
        <v>3</v>
      </c>
      <c r="G36" s="17" t="s">
        <v>7</v>
      </c>
      <c r="H36" s="14">
        <v>1</v>
      </c>
      <c r="I36" s="12"/>
      <c r="J36" s="6">
        <f t="shared" si="10"/>
        <v>3</v>
      </c>
      <c r="K36" s="6">
        <f t="shared" si="11"/>
        <v>0</v>
      </c>
      <c r="M36" s="16" t="s">
        <v>159</v>
      </c>
      <c r="N36" s="11" t="str">
        <f>M28</f>
        <v>Liverpool</v>
      </c>
      <c r="O36" s="12" t="s">
        <v>7</v>
      </c>
      <c r="P36" s="13" t="str">
        <f>M26</f>
        <v>Arsenal</v>
      </c>
      <c r="Q36" s="14"/>
      <c r="R36" s="17" t="s">
        <v>7</v>
      </c>
      <c r="S36" s="14"/>
      <c r="T36" s="12"/>
      <c r="U36" s="6" t="str">
        <f t="shared" si="12"/>
        <v/>
      </c>
      <c r="V36" s="6" t="str">
        <f t="shared" si="13"/>
        <v/>
      </c>
      <c r="X36" s="27" t="str">
        <f>M26</f>
        <v>Arsenal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</row>
    <row r="37" spans="1:35" x14ac:dyDescent="0.25">
      <c r="B37" s="16" t="s">
        <v>170</v>
      </c>
      <c r="C37" s="11" t="str">
        <f>B30</f>
        <v>Liverpool</v>
      </c>
      <c r="D37" s="12" t="s">
        <v>7</v>
      </c>
      <c r="E37" s="13" t="str">
        <f>B27</f>
        <v>Everton</v>
      </c>
      <c r="F37" s="14">
        <v>2</v>
      </c>
      <c r="G37" s="12" t="s">
        <v>7</v>
      </c>
      <c r="H37" s="14">
        <v>3</v>
      </c>
      <c r="I37" s="12"/>
      <c r="J37" s="6">
        <f t="shared" si="10"/>
        <v>0</v>
      </c>
      <c r="K37" s="6">
        <f t="shared" si="11"/>
        <v>3</v>
      </c>
      <c r="M37" s="16" t="s">
        <v>160</v>
      </c>
      <c r="N37" s="11" t="str">
        <f>M30</f>
        <v>Valencia</v>
      </c>
      <c r="O37" s="12" t="s">
        <v>7</v>
      </c>
      <c r="P37" s="13" t="str">
        <f>M27</f>
        <v>AZ</v>
      </c>
      <c r="Q37" s="14"/>
      <c r="R37" s="12" t="s">
        <v>7</v>
      </c>
      <c r="S37" s="14"/>
      <c r="T37" s="12"/>
      <c r="U37" s="6" t="str">
        <f t="shared" si="12"/>
        <v/>
      </c>
      <c r="V37" s="6" t="str">
        <f t="shared" si="13"/>
        <v/>
      </c>
      <c r="X37" s="27" t="str">
        <f t="shared" ref="X37:X40" si="14">M27</f>
        <v>AZ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5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</row>
    <row r="38" spans="1:35" x14ac:dyDescent="0.25">
      <c r="B38" s="16" t="s">
        <v>171</v>
      </c>
      <c r="C38" s="11" t="str">
        <f>B28</f>
        <v>Vitesse</v>
      </c>
      <c r="D38" s="12" t="s">
        <v>7</v>
      </c>
      <c r="E38" s="13" t="str">
        <f>B29</f>
        <v>Montpellier</v>
      </c>
      <c r="F38" s="14">
        <v>3</v>
      </c>
      <c r="G38" s="12" t="s">
        <v>7</v>
      </c>
      <c r="H38" s="14">
        <v>0</v>
      </c>
      <c r="I38" s="12"/>
      <c r="J38" s="6">
        <f t="shared" si="10"/>
        <v>3</v>
      </c>
      <c r="K38" s="6">
        <f t="shared" si="11"/>
        <v>0</v>
      </c>
      <c r="M38" s="16" t="s">
        <v>161</v>
      </c>
      <c r="N38" s="11" t="str">
        <f>M28</f>
        <v>Liverpool</v>
      </c>
      <c r="O38" s="12" t="s">
        <v>7</v>
      </c>
      <c r="P38" s="13" t="str">
        <f>M29</f>
        <v>Herta BSC</v>
      </c>
      <c r="Q38" s="14"/>
      <c r="R38" s="12" t="s">
        <v>7</v>
      </c>
      <c r="S38" s="14"/>
      <c r="T38" s="12"/>
      <c r="U38" s="6" t="str">
        <f t="shared" si="12"/>
        <v/>
      </c>
      <c r="V38" s="6" t="str">
        <f t="shared" si="13"/>
        <v/>
      </c>
      <c r="X38" s="27" t="str">
        <f t="shared" si="14"/>
        <v>Liverpool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5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</row>
    <row r="39" spans="1:35" x14ac:dyDescent="0.25">
      <c r="B39" s="16" t="s">
        <v>172</v>
      </c>
      <c r="C39" s="11" t="str">
        <f>B26</f>
        <v>Herta BSC</v>
      </c>
      <c r="D39" s="12" t="s">
        <v>7</v>
      </c>
      <c r="E39" s="13" t="str">
        <f>B27</f>
        <v>Everton</v>
      </c>
      <c r="F39" s="14">
        <v>2</v>
      </c>
      <c r="G39" s="12" t="s">
        <v>7</v>
      </c>
      <c r="H39" s="14">
        <v>1</v>
      </c>
      <c r="I39" s="12"/>
      <c r="J39" s="6">
        <f t="shared" si="10"/>
        <v>3</v>
      </c>
      <c r="K39" s="6">
        <f t="shared" si="11"/>
        <v>0</v>
      </c>
      <c r="M39" s="16" t="s">
        <v>162</v>
      </c>
      <c r="N39" s="11" t="str">
        <f>M26</f>
        <v>Arsenal</v>
      </c>
      <c r="O39" s="12" t="s">
        <v>7</v>
      </c>
      <c r="P39" s="13" t="str">
        <f>M27</f>
        <v>AZ</v>
      </c>
      <c r="Q39" s="14"/>
      <c r="R39" s="12" t="s">
        <v>7</v>
      </c>
      <c r="S39" s="14"/>
      <c r="T39" s="12"/>
      <c r="U39" s="6" t="str">
        <f t="shared" si="12"/>
        <v/>
      </c>
      <c r="V39" s="6" t="str">
        <f t="shared" si="13"/>
        <v/>
      </c>
      <c r="X39" s="27" t="str">
        <f t="shared" si="14"/>
        <v>Herta BSC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5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</row>
    <row r="40" spans="1:35" x14ac:dyDescent="0.25">
      <c r="B40" s="16" t="s">
        <v>173</v>
      </c>
      <c r="C40" s="11" t="str">
        <f>B30</f>
        <v>Liverpool</v>
      </c>
      <c r="D40" s="12" t="s">
        <v>7</v>
      </c>
      <c r="E40" s="13" t="str">
        <f>B28</f>
        <v>Vitesse</v>
      </c>
      <c r="F40" s="14">
        <v>0</v>
      </c>
      <c r="G40" s="12" t="s">
        <v>7</v>
      </c>
      <c r="H40" s="14">
        <v>1</v>
      </c>
      <c r="I40" s="12"/>
      <c r="J40" s="6">
        <f>IF(F40="","",IF(F40&gt;H40,3,IF(F40=H40,1,0)))</f>
        <v>0</v>
      </c>
      <c r="K40" s="6">
        <f>IF(H40="","",IF(H40&gt;F40,3,IF(H40=F40,1,0)))</f>
        <v>3</v>
      </c>
      <c r="M40" s="10" t="s">
        <v>163</v>
      </c>
      <c r="N40" s="11" t="str">
        <f>M30</f>
        <v>Valencia</v>
      </c>
      <c r="O40" s="12" t="s">
        <v>7</v>
      </c>
      <c r="P40" s="13" t="str">
        <f>M28</f>
        <v>Liverpool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4"/>
        <v>Valencia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5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</row>
    <row r="41" spans="1:35" x14ac:dyDescent="0.25">
      <c r="B41" s="16" t="s">
        <v>174</v>
      </c>
      <c r="C41" s="11" t="str">
        <f>B29</f>
        <v>Montpellier</v>
      </c>
      <c r="D41" s="12" t="s">
        <v>7</v>
      </c>
      <c r="E41" s="13" t="str">
        <f>B26</f>
        <v>Herta BSC</v>
      </c>
      <c r="F41" s="14">
        <v>2</v>
      </c>
      <c r="G41" s="12" t="s">
        <v>7</v>
      </c>
      <c r="H41" s="14">
        <v>0</v>
      </c>
      <c r="I41" s="12"/>
      <c r="J41" s="6">
        <f t="shared" ref="J41:J43" si="16">IF(F41="","",IF(F41&gt;H41,3,IF(F41=H41,1,0)))</f>
        <v>3</v>
      </c>
      <c r="K41" s="6">
        <f t="shared" ref="K41:K43" si="17">IF(H41="","",IF(H41&gt;F41,3,IF(H41=F41,1,0)))</f>
        <v>0</v>
      </c>
      <c r="M41" s="16" t="s">
        <v>164</v>
      </c>
      <c r="N41" s="11" t="str">
        <f>M29</f>
        <v>Herta BSC</v>
      </c>
      <c r="O41" s="12" t="s">
        <v>7</v>
      </c>
      <c r="P41" s="13" t="str">
        <f>M26</f>
        <v>Arsenal</v>
      </c>
      <c r="Q41" s="14"/>
      <c r="R41" s="12" t="s">
        <v>7</v>
      </c>
      <c r="S41" s="14"/>
      <c r="T41" s="12"/>
      <c r="U41" s="6" t="str">
        <f t="shared" ref="U41:U43" si="18">IF(Q41="","",IF(Q41&gt;S41,3,IF(Q41=S41,1,0)))</f>
        <v/>
      </c>
      <c r="V41" s="6" t="str">
        <f t="shared" ref="V41:V43" si="19">IF(S41="","",IF(S41&gt;Q41,3,IF(S41=Q41,1,0)))</f>
        <v/>
      </c>
    </row>
    <row r="42" spans="1:35" x14ac:dyDescent="0.25">
      <c r="B42" s="16" t="s">
        <v>175</v>
      </c>
      <c r="C42" s="11" t="str">
        <f>B27</f>
        <v>Everton</v>
      </c>
      <c r="D42" s="12" t="s">
        <v>7</v>
      </c>
      <c r="E42" s="13" t="str">
        <f>B28</f>
        <v>Vitesse</v>
      </c>
      <c r="F42" s="14">
        <v>2</v>
      </c>
      <c r="G42" s="12" t="s">
        <v>7</v>
      </c>
      <c r="H42" s="14">
        <v>2</v>
      </c>
      <c r="I42" s="12"/>
      <c r="J42" s="6">
        <f t="shared" si="16"/>
        <v>1</v>
      </c>
      <c r="K42" s="6">
        <f t="shared" si="17"/>
        <v>1</v>
      </c>
      <c r="M42" s="16" t="s">
        <v>165</v>
      </c>
      <c r="N42" s="11" t="str">
        <f>M27</f>
        <v>AZ</v>
      </c>
      <c r="O42" s="12" t="s">
        <v>7</v>
      </c>
      <c r="P42" s="13" t="str">
        <f>M28</f>
        <v>Liverpool</v>
      </c>
      <c r="Q42" s="14"/>
      <c r="R42" s="12" t="s">
        <v>7</v>
      </c>
      <c r="S42" s="14"/>
      <c r="T42" s="12"/>
      <c r="U42" s="6" t="str">
        <f t="shared" si="18"/>
        <v/>
      </c>
      <c r="V42" s="6" t="str">
        <f t="shared" si="19"/>
        <v/>
      </c>
    </row>
    <row r="43" spans="1:35" x14ac:dyDescent="0.25">
      <c r="B43" s="16" t="s">
        <v>176</v>
      </c>
      <c r="C43" s="11" t="str">
        <f>B29</f>
        <v>Montpellier</v>
      </c>
      <c r="D43" s="12" t="s">
        <v>7</v>
      </c>
      <c r="E43" s="13" t="str">
        <f>B30</f>
        <v>Liverpool</v>
      </c>
      <c r="F43" s="14">
        <v>0</v>
      </c>
      <c r="G43" s="12" t="s">
        <v>7</v>
      </c>
      <c r="H43" s="14">
        <v>2</v>
      </c>
      <c r="I43" s="12"/>
      <c r="J43" s="6">
        <f t="shared" si="16"/>
        <v>0</v>
      </c>
      <c r="K43" s="6">
        <f t="shared" si="17"/>
        <v>3</v>
      </c>
      <c r="M43" s="16" t="s">
        <v>166</v>
      </c>
      <c r="N43" s="11" t="str">
        <f>M29</f>
        <v>Herta BSC</v>
      </c>
      <c r="O43" s="12" t="s">
        <v>7</v>
      </c>
      <c r="P43" s="13" t="str">
        <f>M30</f>
        <v>Valencia</v>
      </c>
      <c r="Q43" s="14"/>
      <c r="R43" s="12" t="s">
        <v>7</v>
      </c>
      <c r="S43" s="14"/>
      <c r="T43" s="12"/>
      <c r="U43" s="6" t="str">
        <f t="shared" si="18"/>
        <v/>
      </c>
      <c r="V43" s="6" t="str">
        <f t="shared" si="19"/>
        <v/>
      </c>
    </row>
    <row r="44" spans="1:35" x14ac:dyDescent="0.25">
      <c r="D44" s="40" t="s">
        <v>33</v>
      </c>
    </row>
    <row r="46" spans="1:35" x14ac:dyDescent="0.25">
      <c r="B46" s="2" t="s">
        <v>72</v>
      </c>
      <c r="D46" s="45"/>
      <c r="M46" s="2" t="s">
        <v>73</v>
      </c>
      <c r="O46" s="45"/>
    </row>
    <row r="47" spans="1:35" x14ac:dyDescent="0.25">
      <c r="D47" s="45"/>
      <c r="O47" s="45"/>
      <c r="X47" s="37" t="str">
        <f>B46</f>
        <v>Poule C-C</v>
      </c>
      <c r="Y47" s="36" t="s">
        <v>80</v>
      </c>
      <c r="Z47" s="36" t="s">
        <v>81</v>
      </c>
      <c r="AA47" s="36" t="s">
        <v>82</v>
      </c>
      <c r="AB47" s="36" t="s">
        <v>4</v>
      </c>
      <c r="AC47" s="36" t="s">
        <v>83</v>
      </c>
      <c r="AD47" s="36" t="s">
        <v>84</v>
      </c>
      <c r="AE47" s="36" t="s">
        <v>85</v>
      </c>
      <c r="AF47" s="36" t="s">
        <v>86</v>
      </c>
      <c r="AG47" s="36" t="s">
        <v>87</v>
      </c>
      <c r="AH47" s="36" t="s">
        <v>5</v>
      </c>
    </row>
    <row r="48" spans="1:35" x14ac:dyDescent="0.25">
      <c r="A48" s="1">
        <v>1</v>
      </c>
      <c r="B48" s="4" t="s">
        <v>120</v>
      </c>
      <c r="C48" s="55" t="s">
        <v>102</v>
      </c>
      <c r="D48" s="45"/>
      <c r="M48" s="1" t="str">
        <f>X29</f>
        <v>Montpellier</v>
      </c>
      <c r="N48" s="1" t="s">
        <v>135</v>
      </c>
      <c r="O48" s="45"/>
      <c r="X48" s="27" t="str">
        <f>B48</f>
        <v>Hamburger SV</v>
      </c>
      <c r="Y48" s="6">
        <f>J55</f>
        <v>3</v>
      </c>
      <c r="Z48" s="6">
        <f>J57</f>
        <v>0</v>
      </c>
      <c r="AA48" s="6">
        <f>K59</f>
        <v>0</v>
      </c>
      <c r="AB48" s="28">
        <f>SUM(Y48:AA48)</f>
        <v>3</v>
      </c>
      <c r="AC48" s="6">
        <f>SUMIF(C55:C60,X48,F55:F60)+SUMIF(E55:E60,X48,H55:H60)</f>
        <v>3</v>
      </c>
      <c r="AD48" s="6">
        <f>SUMIF(C55:C60,X48,H55:H60)+SUMIF(E55:E60,X48,F55:F60)</f>
        <v>9</v>
      </c>
      <c r="AE48" s="6">
        <f>SUMPRODUCT((C55:C60=X48)*(J55:J60=3))+SUMPRODUCT((E55:E60=X48)*(K55:K60=3))</f>
        <v>1</v>
      </c>
      <c r="AF48" s="6">
        <f>SUMPRODUCT((C55:C60=X48)*(J55:J60=1))+SUMPRODUCT((E55:E60=X48)*(K55:K60=1))</f>
        <v>0</v>
      </c>
      <c r="AG48" s="6">
        <f>SUMPRODUCT((C55:C60=X48)*(J55:J60=0))+SUMPRODUCT((E55:E60=X48)*(K55:K60=0))</f>
        <v>2</v>
      </c>
      <c r="AH48" s="29">
        <v>4</v>
      </c>
    </row>
    <row r="49" spans="1:34" x14ac:dyDescent="0.25">
      <c r="A49" s="1">
        <v>2</v>
      </c>
      <c r="B49" s="4" t="s">
        <v>100</v>
      </c>
      <c r="C49" s="55" t="s">
        <v>101</v>
      </c>
      <c r="D49" s="45"/>
      <c r="M49" s="1" t="str">
        <f>X50</f>
        <v>Heracles</v>
      </c>
      <c r="N49" s="1" t="s">
        <v>99</v>
      </c>
      <c r="O49" s="45"/>
      <c r="X49" s="27" t="str">
        <f t="shared" ref="X49:X51" si="20">B49</f>
        <v>Manchester United</v>
      </c>
      <c r="Y49" s="6">
        <f>K55</f>
        <v>0</v>
      </c>
      <c r="Z49" s="6">
        <f>J58</f>
        <v>0</v>
      </c>
      <c r="AA49" s="6">
        <f>J60</f>
        <v>3</v>
      </c>
      <c r="AB49" s="28">
        <f t="shared" ref="AB49:AB51" si="21">SUM(Y49:AA49)</f>
        <v>3</v>
      </c>
      <c r="AC49" s="6">
        <f>SUMIF(C55:C60,X49,F55:F60)+SUMIF(E55:E60,X49,H55:H60)</f>
        <v>3</v>
      </c>
      <c r="AD49" s="6">
        <f>SUMIF(C55:C60,X49,H55:H60)+SUMIF(E55:E60,X49,F55:F60)</f>
        <v>5</v>
      </c>
      <c r="AE49" s="6">
        <f>SUMPRODUCT((C55:C60=X49)*(J55:J60=3))+SUMPRODUCT((E55:E60=X49)*(K55:K60=3))</f>
        <v>1</v>
      </c>
      <c r="AF49" s="6">
        <f>SUMPRODUCT((C55:C60=X49)*(J55:J60=1))+SUMPRODUCT((E55:E60=X49)*(K55:K60=1))</f>
        <v>0</v>
      </c>
      <c r="AG49" s="6">
        <f>SUMPRODUCT((C55:C60=X49)*(J55:J60=0))+SUMPRODUCT((E55:E60=X49)*(K55:K60=0))</f>
        <v>2</v>
      </c>
      <c r="AH49" s="29">
        <v>3</v>
      </c>
    </row>
    <row r="50" spans="1:34" x14ac:dyDescent="0.25">
      <c r="A50" s="1">
        <v>3</v>
      </c>
      <c r="B50" s="4" t="s">
        <v>134</v>
      </c>
      <c r="C50" s="55" t="s">
        <v>230</v>
      </c>
      <c r="D50" s="45"/>
      <c r="M50" s="1" t="str">
        <f>X68</f>
        <v>Paris Saint-Germain</v>
      </c>
      <c r="N50" s="1" t="s">
        <v>135</v>
      </c>
      <c r="O50" s="45"/>
      <c r="X50" s="27" t="str">
        <f t="shared" si="20"/>
        <v>Heracles</v>
      </c>
      <c r="Y50" s="6">
        <f>J56</f>
        <v>0</v>
      </c>
      <c r="Z50" s="6">
        <f>K57</f>
        <v>3</v>
      </c>
      <c r="AA50" s="6">
        <f>K60</f>
        <v>0</v>
      </c>
      <c r="AB50" s="28">
        <f t="shared" si="21"/>
        <v>3</v>
      </c>
      <c r="AC50" s="6">
        <f>SUMIF(C55:C60,X50,F55:F60)+SUMIF(E55:E60,X50,H55:H60)</f>
        <v>4</v>
      </c>
      <c r="AD50" s="6">
        <f>SUMIF(C55:C60,X50,H55:H60)+SUMIF(E55:E60,X50,F55:F60)</f>
        <v>5</v>
      </c>
      <c r="AE50" s="6">
        <f>SUMPRODUCT((C55:C60=X50)*(J55:J60=3))+SUMPRODUCT((E55:E60=X50)*(K55:K60=3))</f>
        <v>1</v>
      </c>
      <c r="AF50" s="6">
        <f>SUMPRODUCT((C55:C60=X50)*(J55:J60=1))+SUMPRODUCT((E55:E60=X50)*(K55:K60=1))</f>
        <v>0</v>
      </c>
      <c r="AG50" s="6">
        <f>SUMPRODUCT((C55:C60=X50)*(J55:J60=0))+SUMPRODUCT((E55:E60=X50)*(K55:K60=0))</f>
        <v>2</v>
      </c>
      <c r="AH50" s="29">
        <f>RANK(AB50,AB48:AB51,0)</f>
        <v>2</v>
      </c>
    </row>
    <row r="51" spans="1:34" x14ac:dyDescent="0.25">
      <c r="A51" s="1">
        <v>4</v>
      </c>
      <c r="B51" s="4" t="s">
        <v>123</v>
      </c>
      <c r="C51" s="55" t="s">
        <v>225</v>
      </c>
      <c r="D51" s="45"/>
      <c r="M51" s="1" t="str">
        <f>X66</f>
        <v>Feyenoord</v>
      </c>
      <c r="N51" s="1" t="s">
        <v>99</v>
      </c>
      <c r="O51" s="45"/>
      <c r="X51" s="27" t="str">
        <f t="shared" si="20"/>
        <v>Valencia</v>
      </c>
      <c r="Y51" s="6">
        <f>K56</f>
        <v>3</v>
      </c>
      <c r="Z51" s="6">
        <f>K58</f>
        <v>3</v>
      </c>
      <c r="AA51" s="6">
        <f>J59</f>
        <v>3</v>
      </c>
      <c r="AB51" s="28">
        <f t="shared" si="21"/>
        <v>9</v>
      </c>
      <c r="AC51" s="6">
        <f>SUMIF(C55:C60,X51,F55:F60)+SUMIF(E55:E60,X51,H55:H60)</f>
        <v>10</v>
      </c>
      <c r="AD51" s="6">
        <f>SUMIF(C55:C60,X51,H55:H60)+SUMIF(E55:E60,X51,F55:F60)</f>
        <v>1</v>
      </c>
      <c r="AE51" s="6">
        <f>SUMPRODUCT((C55:C60=X51)*(J55:J60=3))+SUMPRODUCT((E55:E60=X51)*(K55:K60=3))</f>
        <v>3</v>
      </c>
      <c r="AF51" s="6">
        <f>SUMPRODUCT((C55:C60=X51)*(J55:J60=1))+SUMPRODUCT((E55:E60=X51)*(K55:K60=1))</f>
        <v>0</v>
      </c>
      <c r="AG51" s="6">
        <f>SUMPRODUCT((C55:C60=X51)*(J55:J60=0))+SUMPRODUCT((E55:E60=X51)*(K55:K60=0))</f>
        <v>0</v>
      </c>
      <c r="AH51" s="29">
        <f>RANK(AB51,AB48:AB51,0)</f>
        <v>1</v>
      </c>
    </row>
    <row r="52" spans="1:34" x14ac:dyDescent="0.25">
      <c r="B52" s="4"/>
      <c r="C52" s="5"/>
      <c r="D52" s="45"/>
      <c r="M52" s="4"/>
      <c r="N52" s="5"/>
      <c r="O52" s="45"/>
      <c r="X52"/>
      <c r="Y52" s="44"/>
      <c r="Z52" s="44"/>
      <c r="AA52" s="44"/>
      <c r="AB52" s="44"/>
      <c r="AC52" s="44"/>
      <c r="AD52" s="44"/>
      <c r="AE52" s="44"/>
      <c r="AF52" s="30"/>
    </row>
    <row r="53" spans="1:34" x14ac:dyDescent="0.25">
      <c r="B53" s="2" t="s">
        <v>207</v>
      </c>
      <c r="D53" s="45"/>
      <c r="M53" s="2" t="s">
        <v>209</v>
      </c>
      <c r="O53" s="45"/>
      <c r="X53"/>
      <c r="Y53" s="44"/>
      <c r="Z53" s="44"/>
      <c r="AA53" s="44"/>
      <c r="AB53" s="44"/>
      <c r="AC53" s="44"/>
      <c r="AD53" s="44"/>
      <c r="AE53" s="44"/>
      <c r="AF53"/>
    </row>
    <row r="54" spans="1:34" x14ac:dyDescent="0.25">
      <c r="B54" s="8"/>
      <c r="C54" s="8"/>
      <c r="D54" s="43"/>
      <c r="E54" s="8"/>
      <c r="F54" s="73" t="s">
        <v>5</v>
      </c>
      <c r="G54" s="74"/>
      <c r="H54" s="74"/>
      <c r="I54" s="8"/>
      <c r="J54" s="75" t="s">
        <v>4</v>
      </c>
      <c r="K54" s="73"/>
      <c r="M54" s="8"/>
      <c r="N54" s="8"/>
      <c r="O54" s="43"/>
      <c r="P54" s="8"/>
      <c r="Q54" s="73" t="s">
        <v>5</v>
      </c>
      <c r="R54" s="74"/>
      <c r="S54" s="74"/>
      <c r="T54" s="8"/>
      <c r="U54" s="75" t="s">
        <v>4</v>
      </c>
      <c r="V54" s="73"/>
      <c r="X54"/>
      <c r="Y54" s="44"/>
      <c r="Z54" s="44"/>
      <c r="AA54" s="44"/>
      <c r="AB54" s="44"/>
      <c r="AC54" s="44"/>
      <c r="AD54" s="44"/>
      <c r="AE54" s="44"/>
      <c r="AF54"/>
    </row>
    <row r="55" spans="1:34" x14ac:dyDescent="0.25">
      <c r="B55" s="10" t="s">
        <v>177</v>
      </c>
      <c r="C55" s="11" t="str">
        <f>B48</f>
        <v>Hamburger SV</v>
      </c>
      <c r="D55" s="12" t="s">
        <v>7</v>
      </c>
      <c r="E55" s="13" t="str">
        <f>B49</f>
        <v>Manchester United</v>
      </c>
      <c r="F55" s="14">
        <v>2</v>
      </c>
      <c r="G55" s="12" t="s">
        <v>7</v>
      </c>
      <c r="H55" s="14">
        <v>1</v>
      </c>
      <c r="I55" s="12"/>
      <c r="J55" s="6">
        <f>IF(F55="","",IF(F55&gt;H55,3,IF(F55=H55,1,0)))</f>
        <v>3</v>
      </c>
      <c r="K55" s="6">
        <f>IF(H55="","",IF(H55&gt;F55,3,IF(H55=F55,1,0)))</f>
        <v>0</v>
      </c>
      <c r="M55" s="10" t="s">
        <v>163</v>
      </c>
      <c r="N55" s="11" t="str">
        <f>M48</f>
        <v>Montpellier</v>
      </c>
      <c r="O55" s="12" t="s">
        <v>7</v>
      </c>
      <c r="P55" s="13" t="str">
        <f>M49</f>
        <v>Heracles</v>
      </c>
      <c r="Q55" s="14"/>
      <c r="R55" s="12" t="s">
        <v>7</v>
      </c>
      <c r="S55" s="14"/>
      <c r="T55" s="12"/>
      <c r="U55" s="6" t="str">
        <f>IF(Q55="","",IF(Q55&gt;S55,3,IF(Q55=S55,1,0)))</f>
        <v/>
      </c>
      <c r="V55" s="6" t="str">
        <f>IF(S55="","",IF(S55&gt;Q55,3,IF(S55=Q55,1,0)))</f>
        <v/>
      </c>
      <c r="X55"/>
      <c r="Y55" s="44"/>
      <c r="Z55" s="44"/>
      <c r="AA55" s="44"/>
      <c r="AB55" s="44"/>
      <c r="AC55" s="44"/>
      <c r="AD55" s="44"/>
      <c r="AE55" s="44"/>
      <c r="AF55"/>
      <c r="AG55" s="15"/>
    </row>
    <row r="56" spans="1:34" x14ac:dyDescent="0.25">
      <c r="B56" s="16" t="s">
        <v>178</v>
      </c>
      <c r="C56" s="11" t="str">
        <f>B50</f>
        <v>Heracles</v>
      </c>
      <c r="D56" s="12" t="s">
        <v>7</v>
      </c>
      <c r="E56" s="13" t="str">
        <f>B51</f>
        <v>Valencia</v>
      </c>
      <c r="F56" s="14">
        <v>1</v>
      </c>
      <c r="G56" s="12" t="s">
        <v>7</v>
      </c>
      <c r="H56" s="14">
        <v>2</v>
      </c>
      <c r="I56" s="12"/>
      <c r="J56" s="6">
        <f t="shared" ref="J56:J60" si="22">IF(F56="","",IF(F56&gt;H56,3,IF(F56=H56,1,0)))</f>
        <v>0</v>
      </c>
      <c r="K56" s="6">
        <f t="shared" ref="K56:K60" si="23">IF(H56="","",IF(H56&gt;F56,3,IF(H56=F56,1,0)))</f>
        <v>3</v>
      </c>
      <c r="M56" s="16" t="s">
        <v>164</v>
      </c>
      <c r="N56" s="11" t="str">
        <f>M50</f>
        <v>Paris Saint-Germain</v>
      </c>
      <c r="O56" s="12" t="s">
        <v>7</v>
      </c>
      <c r="P56" s="13" t="str">
        <f>M51</f>
        <v>Feyenoord</v>
      </c>
      <c r="Q56" s="14"/>
      <c r="R56" s="12" t="s">
        <v>7</v>
      </c>
      <c r="S56" s="14"/>
      <c r="T56" s="12"/>
      <c r="U56" s="6" t="str">
        <f t="shared" ref="U56:U60" si="24">IF(Q56="","",IF(Q56&gt;S56,3,IF(Q56=S56,1,0)))</f>
        <v/>
      </c>
      <c r="V56" s="6" t="str">
        <f t="shared" ref="V56:V60" si="25">IF(S56="","",IF(S56&gt;Q56,3,IF(S56=Q56,1,0)))</f>
        <v/>
      </c>
      <c r="X56" s="37" t="str">
        <f>M46</f>
        <v>Poule C-CC</v>
      </c>
      <c r="Y56" s="36" t="s">
        <v>80</v>
      </c>
      <c r="Z56" s="36" t="s">
        <v>81</v>
      </c>
      <c r="AA56" s="36" t="s">
        <v>82</v>
      </c>
      <c r="AB56" s="36" t="s">
        <v>4</v>
      </c>
      <c r="AC56" s="36" t="s">
        <v>83</v>
      </c>
      <c r="AD56" s="36" t="s">
        <v>84</v>
      </c>
      <c r="AE56" s="36" t="s">
        <v>85</v>
      </c>
      <c r="AF56" s="36" t="s">
        <v>86</v>
      </c>
      <c r="AG56" s="36" t="s">
        <v>87</v>
      </c>
      <c r="AH56" s="36" t="s">
        <v>5</v>
      </c>
    </row>
    <row r="57" spans="1:34" x14ac:dyDescent="0.25">
      <c r="B57" s="16" t="s">
        <v>179</v>
      </c>
      <c r="C57" s="11" t="str">
        <f>B48</f>
        <v>Hamburger SV</v>
      </c>
      <c r="D57" s="12" t="s">
        <v>7</v>
      </c>
      <c r="E57" s="13" t="str">
        <f>B50</f>
        <v>Heracles</v>
      </c>
      <c r="F57" s="14">
        <v>1</v>
      </c>
      <c r="G57" s="17" t="s">
        <v>7</v>
      </c>
      <c r="H57" s="14">
        <v>2</v>
      </c>
      <c r="I57" s="12"/>
      <c r="J57" s="6">
        <f t="shared" si="22"/>
        <v>0</v>
      </c>
      <c r="K57" s="6">
        <f t="shared" si="23"/>
        <v>3</v>
      </c>
      <c r="M57" s="16" t="s">
        <v>165</v>
      </c>
      <c r="N57" s="11" t="str">
        <f>M48</f>
        <v>Montpellier</v>
      </c>
      <c r="O57" s="12" t="s">
        <v>7</v>
      </c>
      <c r="P57" s="13" t="str">
        <f>M50</f>
        <v>Paris Saint-Germain</v>
      </c>
      <c r="Q57" s="14"/>
      <c r="R57" s="17" t="s">
        <v>7</v>
      </c>
      <c r="S57" s="14"/>
      <c r="T57" s="12"/>
      <c r="U57" s="6" t="str">
        <f t="shared" si="24"/>
        <v/>
      </c>
      <c r="V57" s="6" t="str">
        <f t="shared" si="25"/>
        <v/>
      </c>
      <c r="X57" s="27" t="str">
        <f>M48</f>
        <v>Montpellier</v>
      </c>
      <c r="Y57" s="6" t="str">
        <f>U55</f>
        <v/>
      </c>
      <c r="Z57" s="6" t="str">
        <f>U57</f>
        <v/>
      </c>
      <c r="AA57" s="6" t="str">
        <f>V59</f>
        <v/>
      </c>
      <c r="AB57" s="28">
        <f>SUM(Y57:AA57)</f>
        <v>0</v>
      </c>
      <c r="AC57" s="6">
        <f>SUMIF(N55:N60,X57,Q55:Q60)+SUMIF(P55:P60,X57,S55:S60)</f>
        <v>0</v>
      </c>
      <c r="AD57" s="6">
        <f>SUMIF(N55:N60,X57,S55:S60)+SUMIF(P55:P60,X57,Q55:Q60)</f>
        <v>0</v>
      </c>
      <c r="AE57" s="6">
        <f>SUMPRODUCT((N55:N60=X57)*(U55:U60=3))+SUMPRODUCT((P55:P60=X57)*(V55:V60=3))</f>
        <v>0</v>
      </c>
      <c r="AF57" s="6">
        <f>SUMPRODUCT((N55:N60=X57)*(U55:U60=1))+SUMPRODUCT((P55:P60=X57)*(V55:V60=1))</f>
        <v>0</v>
      </c>
      <c r="AG57" s="6">
        <f>SUMPRODUCT((N55:N60=X57)*(U55:U60=0))+SUMPRODUCT((P55:P60=X57)*(V55:V60=0))</f>
        <v>0</v>
      </c>
      <c r="AH57" s="29">
        <f>RANK(AB57,AB57:AB60,0)</f>
        <v>1</v>
      </c>
    </row>
    <row r="58" spans="1:34" x14ac:dyDescent="0.25">
      <c r="B58" s="16" t="s">
        <v>180</v>
      </c>
      <c r="C58" s="11" t="str">
        <f>B49</f>
        <v>Manchester United</v>
      </c>
      <c r="D58" s="12" t="s">
        <v>7</v>
      </c>
      <c r="E58" s="13" t="str">
        <f>B51</f>
        <v>Valencia</v>
      </c>
      <c r="F58" s="14">
        <v>0</v>
      </c>
      <c r="G58" s="12" t="s">
        <v>7</v>
      </c>
      <c r="H58" s="14">
        <v>2</v>
      </c>
      <c r="I58" s="12"/>
      <c r="J58" s="6">
        <f t="shared" si="22"/>
        <v>0</v>
      </c>
      <c r="K58" s="6">
        <f t="shared" si="23"/>
        <v>3</v>
      </c>
      <c r="M58" s="16" t="s">
        <v>166</v>
      </c>
      <c r="N58" s="11" t="str">
        <f>M49</f>
        <v>Heracles</v>
      </c>
      <c r="O58" s="12" t="s">
        <v>7</v>
      </c>
      <c r="P58" s="13" t="str">
        <f>M51</f>
        <v>Feyenoord</v>
      </c>
      <c r="Q58" s="14"/>
      <c r="R58" s="12" t="s">
        <v>7</v>
      </c>
      <c r="S58" s="14"/>
      <c r="T58" s="12"/>
      <c r="U58" s="6" t="str">
        <f t="shared" si="24"/>
        <v/>
      </c>
      <c r="V58" s="6" t="str">
        <f t="shared" si="25"/>
        <v/>
      </c>
      <c r="X58" s="27" t="str">
        <f t="shared" ref="X58:X60" si="26">M49</f>
        <v>Heracles</v>
      </c>
      <c r="Y58" s="6" t="str">
        <f>V55</f>
        <v/>
      </c>
      <c r="Z58" s="6" t="str">
        <f>U58</f>
        <v/>
      </c>
      <c r="AA58" s="6" t="str">
        <f>U60</f>
        <v/>
      </c>
      <c r="AB58" s="28">
        <f t="shared" ref="AB58:AB60" si="27">SUM(Y58:AA58)</f>
        <v>0</v>
      </c>
      <c r="AC58" s="6">
        <f>SUMIF(N55:N60,X58,Q55:Q60)+SUMIF(P55:P60,X58,S55:S60)</f>
        <v>0</v>
      </c>
      <c r="AD58" s="6">
        <f>SUMIF(N55:N60,X58,S55:S60)+SUMIF(P55:P60,X58,Q55:Q60)</f>
        <v>0</v>
      </c>
      <c r="AE58" s="6">
        <f>SUMPRODUCT((N55:N60=X58)*(U55:U60=3))+SUMPRODUCT((P55:P60=X58)*(V55:V60=3))</f>
        <v>0</v>
      </c>
      <c r="AF58" s="6">
        <f>SUMPRODUCT((N55:N60=X58)*(U55:U60=1))+SUMPRODUCT((P55:P60=X58)*(V55:V60=1))</f>
        <v>0</v>
      </c>
      <c r="AG58" s="6">
        <f>SUMPRODUCT((N55:N60=X58)*(U55:U60=0))+SUMPRODUCT((P55:P60=X58)*(V55:V60=0))</f>
        <v>0</v>
      </c>
      <c r="AH58" s="29">
        <f>RANK(AB58,AB57:AB60,0)</f>
        <v>1</v>
      </c>
    </row>
    <row r="59" spans="1:34" x14ac:dyDescent="0.25">
      <c r="B59" s="16" t="s">
        <v>181</v>
      </c>
      <c r="C59" s="11" t="str">
        <f>B51</f>
        <v>Valencia</v>
      </c>
      <c r="D59" s="12" t="s">
        <v>7</v>
      </c>
      <c r="E59" s="13" t="str">
        <f>B48</f>
        <v>Hamburger SV</v>
      </c>
      <c r="F59" s="14">
        <v>6</v>
      </c>
      <c r="G59" s="12" t="s">
        <v>7</v>
      </c>
      <c r="H59" s="14">
        <v>0</v>
      </c>
      <c r="I59" s="12"/>
      <c r="J59" s="6">
        <f t="shared" si="22"/>
        <v>3</v>
      </c>
      <c r="K59" s="6">
        <f t="shared" si="23"/>
        <v>0</v>
      </c>
      <c r="M59" s="16" t="s">
        <v>167</v>
      </c>
      <c r="N59" s="11" t="str">
        <f>M51</f>
        <v>Feyenoord</v>
      </c>
      <c r="O59" s="12" t="s">
        <v>7</v>
      </c>
      <c r="P59" s="13" t="str">
        <f>M48</f>
        <v>Montpellier</v>
      </c>
      <c r="Q59" s="14"/>
      <c r="R59" s="12" t="s">
        <v>7</v>
      </c>
      <c r="S59" s="14"/>
      <c r="T59" s="12"/>
      <c r="U59" s="6" t="str">
        <f t="shared" si="24"/>
        <v/>
      </c>
      <c r="V59" s="6" t="str">
        <f t="shared" si="25"/>
        <v/>
      </c>
      <c r="X59" s="27" t="str">
        <f t="shared" si="26"/>
        <v>Paris Saint-Germain</v>
      </c>
      <c r="Y59" s="6" t="str">
        <f>U56</f>
        <v/>
      </c>
      <c r="Z59" s="6" t="str">
        <f>V57</f>
        <v/>
      </c>
      <c r="AA59" s="6" t="str">
        <f>V60</f>
        <v/>
      </c>
      <c r="AB59" s="28">
        <f t="shared" si="27"/>
        <v>0</v>
      </c>
      <c r="AC59" s="6">
        <f>SUMIF(N55:N60,X59,Q55:Q60)+SUMIF(P55:P60,X59,S55:S60)</f>
        <v>0</v>
      </c>
      <c r="AD59" s="6">
        <f>SUMIF(N55:N60,X59,S55:S60)+SUMIF(P55:P60,X59,Q55:Q60)</f>
        <v>0</v>
      </c>
      <c r="AE59" s="6">
        <f>SUMPRODUCT((N55:N60=X59)*(U55:U60=3))+SUMPRODUCT((P55:P60=X59)*(V55:V60=3))</f>
        <v>0</v>
      </c>
      <c r="AF59" s="6">
        <f>SUMPRODUCT((N55:N60=X59)*(U55:U60=1))+SUMPRODUCT((P55:P60=X59)*(V55:V60=1))</f>
        <v>0</v>
      </c>
      <c r="AG59" s="6">
        <f>SUMPRODUCT((N55:N60=X59)*(U55:U60=0))+SUMPRODUCT((P55:P60=X59)*(V55:V60=0))</f>
        <v>0</v>
      </c>
      <c r="AH59" s="29">
        <f>RANK(AB59,AB57:AB60,0)</f>
        <v>1</v>
      </c>
    </row>
    <row r="60" spans="1:34" x14ac:dyDescent="0.25">
      <c r="B60" s="16" t="s">
        <v>182</v>
      </c>
      <c r="C60" s="11" t="str">
        <f>B49</f>
        <v>Manchester United</v>
      </c>
      <c r="D60" s="12" t="s">
        <v>7</v>
      </c>
      <c r="E60" s="13" t="str">
        <f>B50</f>
        <v>Heracles</v>
      </c>
      <c r="F60" s="14">
        <v>2</v>
      </c>
      <c r="G60" s="12" t="s">
        <v>7</v>
      </c>
      <c r="H60" s="14">
        <v>1</v>
      </c>
      <c r="I60" s="12"/>
      <c r="J60" s="6">
        <f t="shared" si="22"/>
        <v>3</v>
      </c>
      <c r="K60" s="6">
        <f t="shared" si="23"/>
        <v>0</v>
      </c>
      <c r="M60" s="16" t="s">
        <v>168</v>
      </c>
      <c r="N60" s="11" t="str">
        <f>M49</f>
        <v>Heracles</v>
      </c>
      <c r="O60" s="12" t="s">
        <v>7</v>
      </c>
      <c r="P60" s="13" t="str">
        <f>M50</f>
        <v>Paris Saint-Germain</v>
      </c>
      <c r="Q60" s="14"/>
      <c r="R60" s="12" t="s">
        <v>7</v>
      </c>
      <c r="S60" s="14"/>
      <c r="T60" s="12"/>
      <c r="U60" s="6" t="str">
        <f t="shared" si="24"/>
        <v/>
      </c>
      <c r="V60" s="6" t="str">
        <f t="shared" si="25"/>
        <v/>
      </c>
      <c r="X60" s="27" t="str">
        <f t="shared" si="26"/>
        <v>Feyenoord</v>
      </c>
      <c r="Y60" s="6" t="str">
        <f>V56</f>
        <v/>
      </c>
      <c r="Z60" s="6" t="str">
        <f>V58</f>
        <v/>
      </c>
      <c r="AA60" s="6" t="str">
        <f>U59</f>
        <v/>
      </c>
      <c r="AB60" s="28">
        <f t="shared" si="27"/>
        <v>0</v>
      </c>
      <c r="AC60" s="6">
        <f>SUMIF(N55:N60,X60,Q55:Q60)+SUMIF(P55:P60,X60,S55:S60)</f>
        <v>0</v>
      </c>
      <c r="AD60" s="6">
        <f>SUMIF(N55:N60,X60,S55:S60)+SUMIF(P55:P60,X60,Q55:Q60)</f>
        <v>0</v>
      </c>
      <c r="AE60" s="6">
        <f>SUMPRODUCT((N55:N60=X60)*(U55:U60=3))+SUMPRODUCT((P55:P60=X60)*(V55:V60=3))</f>
        <v>0</v>
      </c>
      <c r="AF60" s="6">
        <f>SUMPRODUCT((N55:N60=X60)*(U55:U60=1))+SUMPRODUCT((P55:P60=X60)*(V55:V60=1))</f>
        <v>0</v>
      </c>
      <c r="AG60" s="6">
        <f>SUMPRODUCT((N55:N60=X60)*(U55:U60=0))+SUMPRODUCT((P55:P60=X60)*(V55:V60=0))</f>
        <v>0</v>
      </c>
      <c r="AH60" s="29">
        <f>RANK(AB60,AB57:AB60,0)</f>
        <v>1</v>
      </c>
    </row>
    <row r="61" spans="1:34" x14ac:dyDescent="0.25">
      <c r="D61" s="45"/>
      <c r="O61" s="45"/>
    </row>
    <row r="62" spans="1:34" x14ac:dyDescent="0.25">
      <c r="D62" s="45"/>
      <c r="O62" s="45"/>
    </row>
    <row r="63" spans="1:34" x14ac:dyDescent="0.25">
      <c r="B63" s="2" t="s">
        <v>74</v>
      </c>
      <c r="D63" s="45"/>
      <c r="M63" s="2" t="s">
        <v>75</v>
      </c>
      <c r="O63" s="45"/>
    </row>
    <row r="64" spans="1:34" x14ac:dyDescent="0.25">
      <c r="D64" s="45"/>
      <c r="O64" s="45"/>
      <c r="X64" s="37" t="str">
        <f>B63</f>
        <v>Poule C-D</v>
      </c>
      <c r="Y64" s="36" t="s">
        <v>80</v>
      </c>
      <c r="Z64" s="36" t="s">
        <v>81</v>
      </c>
      <c r="AA64" s="36" t="s">
        <v>82</v>
      </c>
      <c r="AB64" s="36" t="s">
        <v>4</v>
      </c>
      <c r="AC64" s="36" t="s">
        <v>83</v>
      </c>
      <c r="AD64" s="36" t="s">
        <v>84</v>
      </c>
      <c r="AE64" s="36" t="s">
        <v>85</v>
      </c>
      <c r="AF64" s="36" t="s">
        <v>86</v>
      </c>
      <c r="AG64" s="36" t="s">
        <v>87</v>
      </c>
      <c r="AH64" s="36" t="s">
        <v>5</v>
      </c>
    </row>
    <row r="65" spans="2:34" x14ac:dyDescent="0.25">
      <c r="B65" s="4" t="s">
        <v>115</v>
      </c>
      <c r="C65" s="55" t="s">
        <v>102</v>
      </c>
      <c r="D65" s="45"/>
      <c r="M65" s="1" t="str">
        <f>X49</f>
        <v>Manchester United</v>
      </c>
      <c r="N65" s="1" t="s">
        <v>101</v>
      </c>
      <c r="O65" s="45"/>
      <c r="X65" s="27" t="str">
        <f>B65</f>
        <v>Borussia Dortmund</v>
      </c>
      <c r="Y65" s="6">
        <f>J72</f>
        <v>0</v>
      </c>
      <c r="Z65" s="6">
        <f>J74</f>
        <v>3</v>
      </c>
      <c r="AA65" s="6">
        <f>K76</f>
        <v>0</v>
      </c>
      <c r="AB65" s="28">
        <f>SUM(Y65:AA65)</f>
        <v>3</v>
      </c>
      <c r="AC65" s="6">
        <f>SUMIF(C72:C77,X65,F72:F77)+SUMIF(E72:E77,X65,H72:H77)</f>
        <v>2</v>
      </c>
      <c r="AD65" s="6">
        <f>SUMIF(C72:C77,X65,H72:H77)+SUMIF(E72:E77,X65,F72:F77)</f>
        <v>5</v>
      </c>
      <c r="AE65" s="6">
        <f>SUMPRODUCT((C72:C77=X65)*(J72:J77=3))+SUMPRODUCT((E72:E77=X65)*(K72:K77=3))</f>
        <v>1</v>
      </c>
      <c r="AF65" s="6">
        <f>SUMPRODUCT((C72:C77=X65)*(J72:J77=1))+SUMPRODUCT((E72:E77=X65)*(K72:K77=1))</f>
        <v>0</v>
      </c>
      <c r="AG65" s="6">
        <f>SUMPRODUCT((C72:C77=X65)*(J72:J77=0))+SUMPRODUCT((E72:E77=X65)*(K72:K77=0))</f>
        <v>2</v>
      </c>
      <c r="AH65" s="29">
        <f>RANK(AB65,AB65:AB68,0)</f>
        <v>3</v>
      </c>
    </row>
    <row r="66" spans="2:34" x14ac:dyDescent="0.25">
      <c r="B66" s="4" t="s">
        <v>117</v>
      </c>
      <c r="C66" s="55" t="s">
        <v>99</v>
      </c>
      <c r="D66" s="45"/>
      <c r="M66" s="1" t="str">
        <f>X48</f>
        <v>Hamburger SV</v>
      </c>
      <c r="N66" s="1" t="s">
        <v>102</v>
      </c>
      <c r="O66" s="45"/>
      <c r="X66" s="27" t="str">
        <f t="shared" ref="X66:X68" si="28">B66</f>
        <v>Feyenoord</v>
      </c>
      <c r="Y66" s="6">
        <f>K72</f>
        <v>3</v>
      </c>
      <c r="Z66" s="6">
        <f>J75</f>
        <v>0</v>
      </c>
      <c r="AA66" s="6">
        <f>J77</f>
        <v>3</v>
      </c>
      <c r="AB66" s="28">
        <f t="shared" ref="AB66:AB68" si="29">SUM(Y66:AA66)</f>
        <v>6</v>
      </c>
      <c r="AC66" s="6">
        <f>SUMIF(C72:C77,X66,F72:F77)+SUMIF(E72:E77,X66,H72:H77)</f>
        <v>2</v>
      </c>
      <c r="AD66" s="6">
        <f>SUMIF(C72:C77,X66,H72:H77)+SUMIF(E72:E77,X66,F72:F77)</f>
        <v>2</v>
      </c>
      <c r="AE66" s="6">
        <f>SUMPRODUCT((C72:C77=X66)*(J72:J77=3))+SUMPRODUCT((E72:E77=X66)*(K72:K77=3))</f>
        <v>2</v>
      </c>
      <c r="AF66" s="6">
        <f>SUMPRODUCT((C72:C77=X66)*(J72:J77=1))+SUMPRODUCT((E72:E77=X66)*(K72:K77=1))</f>
        <v>0</v>
      </c>
      <c r="AG66" s="6">
        <f>SUMPRODUCT((C72:C77=X66)*(J72:J77=0))+SUMPRODUCT((E72:E77=X66)*(K72:K77=0))</f>
        <v>1</v>
      </c>
      <c r="AH66" s="29">
        <f>RANK(AB66,AB65:AB68,0)</f>
        <v>2</v>
      </c>
    </row>
    <row r="67" spans="2:34" x14ac:dyDescent="0.25">
      <c r="B67" s="4" t="s">
        <v>113</v>
      </c>
      <c r="C67" s="55" t="s">
        <v>225</v>
      </c>
      <c r="D67" s="45"/>
      <c r="M67" s="1" t="str">
        <f>X65</f>
        <v>Borussia Dortmund</v>
      </c>
      <c r="N67" s="1" t="s">
        <v>102</v>
      </c>
      <c r="O67" s="45"/>
      <c r="X67" s="27" t="str">
        <f t="shared" si="28"/>
        <v>Atletico Madrid</v>
      </c>
      <c r="Y67" s="6">
        <f>J73</f>
        <v>0</v>
      </c>
      <c r="Z67" s="6">
        <f>K74</f>
        <v>0</v>
      </c>
      <c r="AA67" s="6">
        <f>K77</f>
        <v>0</v>
      </c>
      <c r="AB67" s="28">
        <f t="shared" si="29"/>
        <v>0</v>
      </c>
      <c r="AC67" s="6">
        <f>SUMIF(C72:C77,X67,F72:F77)+SUMIF(E72:E77,X67,H72:H77)</f>
        <v>1</v>
      </c>
      <c r="AD67" s="6">
        <f>SUMIF(C72:C77,X67,H72:H77)+SUMIF(E72:E77,X67,F72:F77)</f>
        <v>6</v>
      </c>
      <c r="AE67" s="6">
        <f>SUMPRODUCT((C72:C77=X67)*(J72:J77=3))+SUMPRODUCT((E72:E77=X67)*(K72:K77=3))</f>
        <v>0</v>
      </c>
      <c r="AF67" s="6">
        <f>SUMPRODUCT((C72:C77=X67)*(J72:J77=1))+SUMPRODUCT((E72:E77=X67)*(K72:K77=1))</f>
        <v>0</v>
      </c>
      <c r="AG67" s="6">
        <f>SUMPRODUCT((C72:C77=X67)*(J72:J77=0))+SUMPRODUCT((E72:E77=X67)*(K72:K77=0))</f>
        <v>3</v>
      </c>
      <c r="AH67" s="29">
        <f>RANK(AB67,AB65:AB68,0)</f>
        <v>4</v>
      </c>
    </row>
    <row r="68" spans="2:34" x14ac:dyDescent="0.25">
      <c r="B68" s="4" t="s">
        <v>149</v>
      </c>
      <c r="C68" s="55" t="s">
        <v>135</v>
      </c>
      <c r="D68" s="45"/>
      <c r="M68" s="1" t="str">
        <f>X67</f>
        <v>Atletico Madrid</v>
      </c>
      <c r="N68" s="1" t="s">
        <v>225</v>
      </c>
      <c r="O68" s="45"/>
      <c r="X68" s="27" t="str">
        <f t="shared" si="28"/>
        <v>Paris Saint-Germain</v>
      </c>
      <c r="Y68" s="6">
        <f>K73</f>
        <v>3</v>
      </c>
      <c r="Z68" s="6">
        <f>K75</f>
        <v>3</v>
      </c>
      <c r="AA68" s="6">
        <f>J76</f>
        <v>3</v>
      </c>
      <c r="AB68" s="28">
        <f t="shared" si="29"/>
        <v>9</v>
      </c>
      <c r="AC68" s="6">
        <f>SUMIF(C72:C77,X68,F72:F77)+SUMIF(E72:E77,X68,H72:H77)</f>
        <v>8</v>
      </c>
      <c r="AD68" s="6">
        <f>SUMIF(C72:C77,X68,H72:H77)+SUMIF(E72:E77,X68,F72:F77)</f>
        <v>0</v>
      </c>
      <c r="AE68" s="6">
        <f>SUMPRODUCT((C72:C77=X68)*(J72:J77=3))+SUMPRODUCT((E72:E77=X68)*(K72:K77=3))</f>
        <v>3</v>
      </c>
      <c r="AF68" s="6">
        <f>SUMPRODUCT((C72:C77=X68)*(J72:J77=1))+SUMPRODUCT((E72:E77=X68)*(K72:K77=1))</f>
        <v>0</v>
      </c>
      <c r="AG68" s="6">
        <f>SUMPRODUCT((C72:C77=X68)*(J72:J77=0))+SUMPRODUCT((E72:E77=X68)*(K72:K77=0))</f>
        <v>0</v>
      </c>
      <c r="AH68" s="29">
        <f>RANK(AB68,AB65:AB68,0)</f>
        <v>1</v>
      </c>
    </row>
    <row r="69" spans="2:34" x14ac:dyDescent="0.25">
      <c r="B69" s="4"/>
      <c r="C69" s="5"/>
      <c r="D69" s="45"/>
      <c r="M69" s="4"/>
      <c r="N69" s="5"/>
      <c r="O69" s="45"/>
      <c r="X69"/>
      <c r="Y69" s="44"/>
      <c r="Z69" s="44"/>
      <c r="AA69" s="44"/>
      <c r="AB69" s="44"/>
      <c r="AC69" s="44"/>
      <c r="AD69" s="44"/>
      <c r="AE69" s="44"/>
      <c r="AF69" s="30"/>
    </row>
    <row r="70" spans="2:34" x14ac:dyDescent="0.25">
      <c r="B70" s="2" t="s">
        <v>208</v>
      </c>
      <c r="D70" s="45"/>
      <c r="M70" s="2" t="s">
        <v>209</v>
      </c>
      <c r="O70" s="45"/>
      <c r="X70"/>
      <c r="Y70" s="44"/>
      <c r="Z70" s="44"/>
      <c r="AA70" s="44"/>
      <c r="AB70" s="44"/>
      <c r="AC70" s="44"/>
      <c r="AD70" s="44"/>
      <c r="AE70" s="44"/>
      <c r="AF70"/>
    </row>
    <row r="71" spans="2:34" x14ac:dyDescent="0.25">
      <c r="B71" s="8"/>
      <c r="C71" s="8"/>
      <c r="D71" s="43"/>
      <c r="E71" s="8"/>
      <c r="F71" s="73" t="s">
        <v>5</v>
      </c>
      <c r="G71" s="74"/>
      <c r="H71" s="74"/>
      <c r="I71" s="8"/>
      <c r="J71" s="75" t="s">
        <v>4</v>
      </c>
      <c r="K71" s="73"/>
      <c r="M71" s="8"/>
      <c r="N71" s="8"/>
      <c r="O71" s="43"/>
      <c r="P71" s="8"/>
      <c r="Q71" s="73" t="s">
        <v>5</v>
      </c>
      <c r="R71" s="74"/>
      <c r="S71" s="74"/>
      <c r="T71" s="8"/>
      <c r="U71" s="75" t="s">
        <v>4</v>
      </c>
      <c r="V71" s="73"/>
      <c r="X71"/>
      <c r="Y71" s="44"/>
      <c r="Z71" s="44"/>
      <c r="AA71" s="44"/>
      <c r="AB71" s="44"/>
      <c r="AC71" s="44"/>
      <c r="AD71" s="44"/>
      <c r="AE71" s="44"/>
      <c r="AF71"/>
    </row>
    <row r="72" spans="2:34" x14ac:dyDescent="0.25">
      <c r="B72" s="10" t="s">
        <v>157</v>
      </c>
      <c r="C72" s="11" t="str">
        <f>B65</f>
        <v>Borussia Dortmund</v>
      </c>
      <c r="D72" s="12" t="s">
        <v>7</v>
      </c>
      <c r="E72" s="13" t="str">
        <f>B66</f>
        <v>Feyenoord</v>
      </c>
      <c r="F72" s="14">
        <v>0</v>
      </c>
      <c r="G72" s="12" t="s">
        <v>7</v>
      </c>
      <c r="H72" s="14">
        <v>1</v>
      </c>
      <c r="I72" s="12"/>
      <c r="J72" s="6">
        <f>IF(F72="","",IF(F72&gt;H72,3,IF(F72=H72,1,0)))</f>
        <v>0</v>
      </c>
      <c r="K72" s="6">
        <f>IF(H72="","",IF(H72&gt;F72,3,IF(H72=F72,1,0)))</f>
        <v>3</v>
      </c>
      <c r="M72" s="10" t="s">
        <v>157</v>
      </c>
      <c r="N72" s="11" t="str">
        <f>M65</f>
        <v>Manchester United</v>
      </c>
      <c r="O72" s="12" t="s">
        <v>7</v>
      </c>
      <c r="P72" s="13" t="str">
        <f>M66</f>
        <v>Hamburger SV</v>
      </c>
      <c r="Q72" s="14"/>
      <c r="R72" s="12" t="s">
        <v>7</v>
      </c>
      <c r="S72" s="14"/>
      <c r="T72" s="12"/>
      <c r="U72" s="6" t="str">
        <f>IF(Q72="","",IF(Q72&gt;S72,3,IF(Q72=S72,1,0)))</f>
        <v/>
      </c>
      <c r="V72" s="6" t="str">
        <f>IF(S72="","",IF(S72&gt;Q72,3,IF(S72=Q72,1,0)))</f>
        <v/>
      </c>
      <c r="X72"/>
      <c r="Y72" s="44"/>
      <c r="Z72" s="44"/>
      <c r="AA72" s="44"/>
      <c r="AB72" s="44"/>
      <c r="AC72" s="44"/>
      <c r="AD72" s="44"/>
      <c r="AE72" s="44"/>
      <c r="AF72"/>
      <c r="AG72" s="15"/>
    </row>
    <row r="73" spans="2:34" x14ac:dyDescent="0.25">
      <c r="B73" s="16" t="s">
        <v>158</v>
      </c>
      <c r="C73" s="11" t="str">
        <f>B67</f>
        <v>Atletico Madrid</v>
      </c>
      <c r="D73" s="12" t="s">
        <v>7</v>
      </c>
      <c r="E73" s="13" t="str">
        <f>B68</f>
        <v>Paris Saint-Germain</v>
      </c>
      <c r="F73" s="14">
        <v>0</v>
      </c>
      <c r="G73" s="12" t="s">
        <v>7</v>
      </c>
      <c r="H73" s="14">
        <v>3</v>
      </c>
      <c r="I73" s="12"/>
      <c r="J73" s="6">
        <f t="shared" ref="J73:J77" si="30">IF(F73="","",IF(F73&gt;H73,3,IF(F73=H73,1,0)))</f>
        <v>0</v>
      </c>
      <c r="K73" s="6">
        <f t="shared" ref="K73:K77" si="31">IF(H73="","",IF(H73&gt;F73,3,IF(H73=F73,1,0)))</f>
        <v>3</v>
      </c>
      <c r="M73" s="16" t="s">
        <v>158</v>
      </c>
      <c r="N73" s="11" t="str">
        <f>M67</f>
        <v>Borussia Dortmund</v>
      </c>
      <c r="O73" s="12" t="s">
        <v>7</v>
      </c>
      <c r="P73" s="13" t="str">
        <f>M68</f>
        <v>Atletico Madrid</v>
      </c>
      <c r="Q73" s="14"/>
      <c r="R73" s="12" t="s">
        <v>7</v>
      </c>
      <c r="S73" s="14"/>
      <c r="T73" s="12"/>
      <c r="U73" s="6" t="str">
        <f t="shared" ref="U73:U77" si="32">IF(Q73="","",IF(Q73&gt;S73,3,IF(Q73=S73,1,0)))</f>
        <v/>
      </c>
      <c r="V73" s="6" t="str">
        <f t="shared" ref="V73:V77" si="33">IF(S73="","",IF(S73&gt;Q73,3,IF(S73=Q73,1,0)))</f>
        <v/>
      </c>
      <c r="X73" s="37" t="str">
        <f>M63</f>
        <v>Poule C-DD</v>
      </c>
      <c r="Y73" s="36" t="s">
        <v>80</v>
      </c>
      <c r="Z73" s="36" t="s">
        <v>81</v>
      </c>
      <c r="AA73" s="36" t="s">
        <v>82</v>
      </c>
      <c r="AB73" s="36" t="s">
        <v>4</v>
      </c>
      <c r="AC73" s="36" t="s">
        <v>83</v>
      </c>
      <c r="AD73" s="36" t="s">
        <v>84</v>
      </c>
      <c r="AE73" s="36" t="s">
        <v>85</v>
      </c>
      <c r="AF73" s="36" t="s">
        <v>86</v>
      </c>
      <c r="AG73" s="36" t="s">
        <v>87</v>
      </c>
      <c r="AH73" s="36" t="s">
        <v>5</v>
      </c>
    </row>
    <row r="74" spans="2:34" x14ac:dyDescent="0.25">
      <c r="B74" s="16" t="s">
        <v>159</v>
      </c>
      <c r="C74" s="11" t="str">
        <f>B65</f>
        <v>Borussia Dortmund</v>
      </c>
      <c r="D74" s="12" t="s">
        <v>7</v>
      </c>
      <c r="E74" s="13" t="str">
        <f>B67</f>
        <v>Atletico Madrid</v>
      </c>
      <c r="F74" s="14">
        <v>2</v>
      </c>
      <c r="G74" s="17" t="s">
        <v>7</v>
      </c>
      <c r="H74" s="14">
        <v>1</v>
      </c>
      <c r="I74" s="12"/>
      <c r="J74" s="6">
        <f t="shared" si="30"/>
        <v>3</v>
      </c>
      <c r="K74" s="6">
        <f t="shared" si="31"/>
        <v>0</v>
      </c>
      <c r="M74" s="16" t="s">
        <v>159</v>
      </c>
      <c r="N74" s="11" t="str">
        <f>M65</f>
        <v>Manchester United</v>
      </c>
      <c r="O74" s="12" t="s">
        <v>7</v>
      </c>
      <c r="P74" s="13" t="str">
        <f>M67</f>
        <v>Borussia Dortmund</v>
      </c>
      <c r="Q74" s="14"/>
      <c r="R74" s="17" t="s">
        <v>7</v>
      </c>
      <c r="S74" s="14"/>
      <c r="T74" s="12"/>
      <c r="U74" s="6" t="str">
        <f t="shared" si="32"/>
        <v/>
      </c>
      <c r="V74" s="6" t="str">
        <f t="shared" si="33"/>
        <v/>
      </c>
      <c r="X74" s="27" t="str">
        <f>M65</f>
        <v>Manchester United</v>
      </c>
      <c r="Y74" s="6" t="str">
        <f>U72</f>
        <v/>
      </c>
      <c r="Z74" s="6" t="str">
        <f>U74</f>
        <v/>
      </c>
      <c r="AA74" s="6" t="str">
        <f>V76</f>
        <v/>
      </c>
      <c r="AB74" s="28">
        <f>SUM(Y74:AA74)</f>
        <v>0</v>
      </c>
      <c r="AC74" s="6">
        <f>SUMIF(N72:N77,X74,Q72:Q77)+SUMIF(P72:P77,X74,S72:S77)</f>
        <v>0</v>
      </c>
      <c r="AD74" s="6">
        <f>SUMIF(N72:N77,X74,S72:S77)+SUMIF(P72:P77,X74,Q72:Q77)</f>
        <v>0</v>
      </c>
      <c r="AE74" s="6">
        <f>SUMPRODUCT((N72:N77=X74)*(U72:U77=3))+SUMPRODUCT((P72:P77=X74)*(V72:V77=3))</f>
        <v>0</v>
      </c>
      <c r="AF74" s="6">
        <f>SUMPRODUCT((N72:N77=X74)*(U72:U77=1))+SUMPRODUCT((P72:P77=X74)*(V72:V77=1))</f>
        <v>0</v>
      </c>
      <c r="AG74" s="6">
        <f>SUMPRODUCT((N72:N77=X74)*(U72:U77=0))+SUMPRODUCT((P72:P77=X74)*(V72:V77=0))</f>
        <v>0</v>
      </c>
      <c r="AH74" s="29">
        <f>RANK(AB74,AB74:AB77,0)</f>
        <v>1</v>
      </c>
    </row>
    <row r="75" spans="2:34" x14ac:dyDescent="0.25">
      <c r="B75" s="16" t="s">
        <v>160</v>
      </c>
      <c r="C75" s="11" t="str">
        <f>B66</f>
        <v>Feyenoord</v>
      </c>
      <c r="D75" s="12" t="s">
        <v>7</v>
      </c>
      <c r="E75" s="13" t="str">
        <f>B68</f>
        <v>Paris Saint-Germain</v>
      </c>
      <c r="F75" s="14">
        <v>0</v>
      </c>
      <c r="G75" s="12" t="s">
        <v>7</v>
      </c>
      <c r="H75" s="14">
        <v>2</v>
      </c>
      <c r="I75" s="12"/>
      <c r="J75" s="6">
        <f t="shared" si="30"/>
        <v>0</v>
      </c>
      <c r="K75" s="6">
        <f t="shared" si="31"/>
        <v>3</v>
      </c>
      <c r="M75" s="16" t="s">
        <v>160</v>
      </c>
      <c r="N75" s="11" t="str">
        <f>M66</f>
        <v>Hamburger SV</v>
      </c>
      <c r="O75" s="12" t="s">
        <v>7</v>
      </c>
      <c r="P75" s="13" t="str">
        <f>M68</f>
        <v>Atletico Madrid</v>
      </c>
      <c r="Q75" s="14"/>
      <c r="R75" s="12" t="s">
        <v>7</v>
      </c>
      <c r="S75" s="14"/>
      <c r="T75" s="12"/>
      <c r="U75" s="6" t="str">
        <f t="shared" si="32"/>
        <v/>
      </c>
      <c r="V75" s="6" t="str">
        <f t="shared" si="33"/>
        <v/>
      </c>
      <c r="X75" s="27" t="str">
        <f t="shared" ref="X75:X77" si="34">M66</f>
        <v>Hamburger SV</v>
      </c>
      <c r="Y75" s="6" t="str">
        <f>V72</f>
        <v/>
      </c>
      <c r="Z75" s="6" t="str">
        <f>U75</f>
        <v/>
      </c>
      <c r="AA75" s="6" t="str">
        <f>U77</f>
        <v/>
      </c>
      <c r="AB75" s="28">
        <f t="shared" ref="AB75:AB77" si="35">SUM(Y75:AA75)</f>
        <v>0</v>
      </c>
      <c r="AC75" s="6">
        <f>SUMIF(N72:N77,X75,Q72:Q77)+SUMIF(P72:P77,X75,S72:S77)</f>
        <v>0</v>
      </c>
      <c r="AD75" s="6">
        <f>SUMIF(N72:N77,X75,S72:S77)+SUMIF(P72:P77,X75,Q72:Q77)</f>
        <v>0</v>
      </c>
      <c r="AE75" s="6">
        <f>SUMPRODUCT((N72:N77=X75)*(U72:U77=3))+SUMPRODUCT((P72:P77=X75)*(V72:V77=3))</f>
        <v>0</v>
      </c>
      <c r="AF75" s="6">
        <f>SUMPRODUCT((N72:N77=X75)*(U72:U77=1))+SUMPRODUCT((P72:P77=X75)*(V72:V77=1))</f>
        <v>0</v>
      </c>
      <c r="AG75" s="6">
        <f>SUMPRODUCT((N72:N77=X75)*(U72:U77=0))+SUMPRODUCT((P72:P77=X75)*(V72:V77=0))</f>
        <v>0</v>
      </c>
      <c r="AH75" s="29">
        <f>RANK(AB75,AB74:AB77,0)</f>
        <v>1</v>
      </c>
    </row>
    <row r="76" spans="2:34" x14ac:dyDescent="0.25">
      <c r="B76" s="16" t="s">
        <v>161</v>
      </c>
      <c r="C76" s="11" t="str">
        <f>B68</f>
        <v>Paris Saint-Germain</v>
      </c>
      <c r="D76" s="12" t="s">
        <v>7</v>
      </c>
      <c r="E76" s="13" t="str">
        <f>B65</f>
        <v>Borussia Dortmund</v>
      </c>
      <c r="F76" s="14">
        <v>3</v>
      </c>
      <c r="G76" s="12" t="s">
        <v>7</v>
      </c>
      <c r="H76" s="14">
        <v>0</v>
      </c>
      <c r="I76" s="12"/>
      <c r="J76" s="6">
        <f t="shared" si="30"/>
        <v>3</v>
      </c>
      <c r="K76" s="6">
        <f t="shared" si="31"/>
        <v>0</v>
      </c>
      <c r="M76" s="16" t="s">
        <v>161</v>
      </c>
      <c r="N76" s="11" t="str">
        <f>M68</f>
        <v>Atletico Madrid</v>
      </c>
      <c r="O76" s="12" t="s">
        <v>7</v>
      </c>
      <c r="P76" s="13" t="str">
        <f>M65</f>
        <v>Manchester United</v>
      </c>
      <c r="Q76" s="14"/>
      <c r="R76" s="12" t="s">
        <v>7</v>
      </c>
      <c r="S76" s="14"/>
      <c r="T76" s="12"/>
      <c r="U76" s="6" t="str">
        <f t="shared" si="32"/>
        <v/>
      </c>
      <c r="V76" s="6" t="str">
        <f t="shared" si="33"/>
        <v/>
      </c>
      <c r="X76" s="27" t="str">
        <f t="shared" si="34"/>
        <v>Borussia Dortmund</v>
      </c>
      <c r="Y76" s="6" t="str">
        <f>U73</f>
        <v/>
      </c>
      <c r="Z76" s="6" t="str">
        <f>V74</f>
        <v/>
      </c>
      <c r="AA76" s="6" t="str">
        <f>V77</f>
        <v/>
      </c>
      <c r="AB76" s="28">
        <f t="shared" si="35"/>
        <v>0</v>
      </c>
      <c r="AC76" s="6">
        <f>SUMIF(N72:N77,X76,Q72:Q77)+SUMIF(P72:P77,X76,S72:S77)</f>
        <v>0</v>
      </c>
      <c r="AD76" s="6">
        <f>SUMIF(N72:N77,X76,S72:S77)+SUMIF(P72:P77,X76,Q72:Q77)</f>
        <v>0</v>
      </c>
      <c r="AE76" s="6">
        <f>SUMPRODUCT((N72:N77=X76)*(U72:U77=3))+SUMPRODUCT((P72:P77=X76)*(V72:V77=3))</f>
        <v>0</v>
      </c>
      <c r="AF76" s="6">
        <f>SUMPRODUCT((N72:N77=X76)*(U72:U77=1))+SUMPRODUCT((P72:P77=X76)*(V72:V77=1))</f>
        <v>0</v>
      </c>
      <c r="AG76" s="6">
        <f>SUMPRODUCT((N72:N77=X76)*(U72:U77=0))+SUMPRODUCT((P72:P77=X76)*(V72:V77=0))</f>
        <v>0</v>
      </c>
      <c r="AH76" s="29">
        <f>RANK(AB76,AB74:AB77,0)</f>
        <v>1</v>
      </c>
    </row>
    <row r="77" spans="2:34" x14ac:dyDescent="0.25">
      <c r="B77" s="16" t="s">
        <v>162</v>
      </c>
      <c r="C77" s="11" t="str">
        <f>B66</f>
        <v>Feyenoord</v>
      </c>
      <c r="D77" s="12" t="s">
        <v>7</v>
      </c>
      <c r="E77" s="13" t="str">
        <f>B67</f>
        <v>Atletico Madrid</v>
      </c>
      <c r="F77" s="14">
        <v>1</v>
      </c>
      <c r="G77" s="12" t="s">
        <v>7</v>
      </c>
      <c r="H77" s="14">
        <v>0</v>
      </c>
      <c r="I77" s="12"/>
      <c r="J77" s="6">
        <f t="shared" si="30"/>
        <v>3</v>
      </c>
      <c r="K77" s="6">
        <f t="shared" si="31"/>
        <v>0</v>
      </c>
      <c r="M77" s="16" t="s">
        <v>162</v>
      </c>
      <c r="N77" s="11" t="str">
        <f>M66</f>
        <v>Hamburger SV</v>
      </c>
      <c r="O77" s="12" t="s">
        <v>7</v>
      </c>
      <c r="P77" s="13" t="str">
        <f>M67</f>
        <v>Borussia Dortmund</v>
      </c>
      <c r="Q77" s="14"/>
      <c r="R77" s="12" t="s">
        <v>7</v>
      </c>
      <c r="S77" s="14"/>
      <c r="T77" s="12"/>
      <c r="U77" s="6" t="str">
        <f t="shared" si="32"/>
        <v/>
      </c>
      <c r="V77" s="6" t="str">
        <f t="shared" si="33"/>
        <v/>
      </c>
      <c r="X77" s="27" t="str">
        <f t="shared" si="34"/>
        <v>Atletico Madrid</v>
      </c>
      <c r="Y77" s="6" t="str">
        <f>V73</f>
        <v/>
      </c>
      <c r="Z77" s="6" t="str">
        <f>V75</f>
        <v/>
      </c>
      <c r="AA77" s="6" t="str">
        <f>U76</f>
        <v/>
      </c>
      <c r="AB77" s="28">
        <f t="shared" si="35"/>
        <v>0</v>
      </c>
      <c r="AC77" s="6">
        <f>SUMIF(N72:N77,X77,Q72:Q77)+SUMIF(P72:P77,X77,S72:S77)</f>
        <v>0</v>
      </c>
      <c r="AD77" s="6">
        <f>SUMIF(N72:N77,X77,S72:S77)+SUMIF(P72:P77,X77,Q72:Q77)</f>
        <v>0</v>
      </c>
      <c r="AE77" s="6">
        <f>SUMPRODUCT((N72:N77=X77)*(U72:U77=3))+SUMPRODUCT((P72:P77=X77)*(V72:V77=3))</f>
        <v>0</v>
      </c>
      <c r="AF77" s="6">
        <f>SUMPRODUCT((N72:N77=X77)*(U72:U77=1))+SUMPRODUCT((P72:P77=X77)*(V72:V77=1))</f>
        <v>0</v>
      </c>
      <c r="AG77" s="6">
        <f>SUMPRODUCT((N72:N77=X77)*(U72:U77=0))+SUMPRODUCT((P72:P77=X77)*(V72:V77=0))</f>
        <v>0</v>
      </c>
      <c r="AH77" s="29">
        <f>RANK(AB77,AB74:AB77,0)</f>
        <v>1</v>
      </c>
    </row>
  </sheetData>
  <mergeCells count="18">
    <mergeCell ref="U11:V11"/>
    <mergeCell ref="F33:H33"/>
    <mergeCell ref="J33:K33"/>
    <mergeCell ref="Q33:S33"/>
    <mergeCell ref="U33:V33"/>
    <mergeCell ref="C1:E1"/>
    <mergeCell ref="N1:P1"/>
    <mergeCell ref="F11:H11"/>
    <mergeCell ref="J11:K11"/>
    <mergeCell ref="Q11:S11"/>
    <mergeCell ref="J71:K71"/>
    <mergeCell ref="Q71:S71"/>
    <mergeCell ref="U71:V71"/>
    <mergeCell ref="F54:H54"/>
    <mergeCell ref="J54:K54"/>
    <mergeCell ref="Q54:S54"/>
    <mergeCell ref="U54:V54"/>
    <mergeCell ref="F71:H71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65"/>
  <sheetViews>
    <sheetView topLeftCell="A28" zoomScale="80" zoomScaleNormal="80" workbookViewId="0">
      <selection activeCell="X71" sqref="X71"/>
    </sheetView>
  </sheetViews>
  <sheetFormatPr defaultRowHeight="15" x14ac:dyDescent="0.2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3" bestFit="1" customWidth="1"/>
    <col min="5" max="5" width="17.4257812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3" width="16.7109375" style="1" bestFit="1" customWidth="1"/>
    <col min="14" max="14" width="17.42578125" style="1" bestFit="1" customWidth="1"/>
    <col min="15" max="15" width="1.5703125" style="3" bestFit="1" customWidth="1"/>
    <col min="16" max="16" width="17.4257812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16384" width="9.140625" style="1"/>
  </cols>
  <sheetData>
    <row r="1" spans="1:35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5" x14ac:dyDescent="0.25">
      <c r="B2" s="2" t="s">
        <v>76</v>
      </c>
      <c r="M2" s="2" t="s">
        <v>77</v>
      </c>
    </row>
    <row r="3" spans="1:35" x14ac:dyDescent="0.25">
      <c r="X3" s="37" t="str">
        <f>B2</f>
        <v>Poule B-A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4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87</v>
      </c>
      <c r="AI3" s="36" t="s">
        <v>5</v>
      </c>
    </row>
    <row r="4" spans="1:35" x14ac:dyDescent="0.25">
      <c r="A4" s="1">
        <v>1</v>
      </c>
      <c r="B4" s="4" t="s">
        <v>114</v>
      </c>
      <c r="C4" s="55" t="s">
        <v>102</v>
      </c>
      <c r="D4" s="25"/>
      <c r="M4" s="1" t="str">
        <f>X5</f>
        <v>Napoli</v>
      </c>
      <c r="N4" s="1" t="s">
        <v>104</v>
      </c>
      <c r="O4" s="25"/>
      <c r="X4" s="27" t="str">
        <f>B4</f>
        <v>VFL Wolfsburg</v>
      </c>
      <c r="Y4" s="6">
        <f>J12</f>
        <v>0</v>
      </c>
      <c r="Z4" s="6">
        <f>K14</f>
        <v>0</v>
      </c>
      <c r="AA4" s="6">
        <f>J17</f>
        <v>1</v>
      </c>
      <c r="AB4" s="6">
        <f>K19</f>
        <v>3</v>
      </c>
      <c r="AC4" s="28">
        <f>SUM(Y4:AB4)</f>
        <v>4</v>
      </c>
      <c r="AD4" s="6">
        <f>SUMIF(C12:C21,X4,F12:F21)+SUMIF(E12:E21,X4,H12:H21)</f>
        <v>9</v>
      </c>
      <c r="AE4" s="6">
        <f>SUMIF(C12:C21,X4,H12:H21)+SUMIF(E12:E21,X4,F12:F21)</f>
        <v>12</v>
      </c>
      <c r="AF4" s="6">
        <f>SUMPRODUCT((C12:C21=X4)*(J12:J21=3))+SUMPRODUCT((E12:E21=X4)*(K12:K21=3))</f>
        <v>1</v>
      </c>
      <c r="AG4" s="6">
        <f>SUMPRODUCT((C12:C21=X4)*(J12:J21=1))+SUMPRODUCT((E12:E21=X4)*(K12:K21=1))</f>
        <v>1</v>
      </c>
      <c r="AH4" s="6">
        <f>SUMPRODUCT((C12:C21=X4)*(J12:J21=0))+SUMPRODUCT((E12:E21=X4)*(K12:K21=0))</f>
        <v>2</v>
      </c>
      <c r="AI4" s="29">
        <f>RANK(AC4,AC4:AC8,0)</f>
        <v>3</v>
      </c>
    </row>
    <row r="5" spans="1:35" x14ac:dyDescent="0.25">
      <c r="A5" s="1">
        <v>2</v>
      </c>
      <c r="B5" s="4" t="s">
        <v>124</v>
      </c>
      <c r="C5" s="55" t="s">
        <v>104</v>
      </c>
      <c r="D5" s="25"/>
      <c r="M5" s="1" t="str">
        <f>X8</f>
        <v>Everton</v>
      </c>
      <c r="N5" s="1" t="s">
        <v>101</v>
      </c>
      <c r="O5" s="25"/>
      <c r="X5" s="27" t="str">
        <f t="shared" ref="X5:X8" si="0">B5</f>
        <v>Napoli</v>
      </c>
      <c r="Y5" s="6">
        <f>J13</f>
        <v>3</v>
      </c>
      <c r="Z5" s="6">
        <f>K15</f>
        <v>3</v>
      </c>
      <c r="AA5" s="6">
        <f>K17</f>
        <v>1</v>
      </c>
      <c r="AB5" s="6">
        <f>J20</f>
        <v>3</v>
      </c>
      <c r="AC5" s="28">
        <f t="shared" ref="AC5:AC8" si="1">SUM(Y5:AB5)</f>
        <v>10</v>
      </c>
      <c r="AD5" s="6">
        <f>SUMIF(C12:C21,X5,F12:F21)+SUMIF(E12:E21,X5,H12:H21)</f>
        <v>12</v>
      </c>
      <c r="AE5" s="6">
        <f>SUMIF(C12:C21,X5,H12:H21)+SUMIF(E12:E21,X5,F12:F21)</f>
        <v>4</v>
      </c>
      <c r="AF5" s="6">
        <f>SUMPRODUCT((C12:C21=X5)*(J12:J21=3))+SUMPRODUCT((E12:E21=X5)*(K12:K21=3))</f>
        <v>3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0</v>
      </c>
      <c r="AI5" s="29">
        <f>RANK(AC5,AC4:AC8,0)</f>
        <v>1</v>
      </c>
    </row>
    <row r="6" spans="1:35" x14ac:dyDescent="0.25">
      <c r="A6" s="1">
        <v>3</v>
      </c>
      <c r="B6" s="4" t="s">
        <v>133</v>
      </c>
      <c r="C6" s="55" t="s">
        <v>99</v>
      </c>
      <c r="D6" s="25"/>
      <c r="M6" s="1" t="str">
        <f>X4</f>
        <v>VFL Wolfsburg</v>
      </c>
      <c r="N6" s="1" t="s">
        <v>102</v>
      </c>
      <c r="O6" s="25"/>
      <c r="X6" s="27" t="str">
        <f t="shared" si="0"/>
        <v>NAC</v>
      </c>
      <c r="Y6" s="6">
        <f>J14</f>
        <v>3</v>
      </c>
      <c r="Z6" s="6">
        <f>J16</f>
        <v>0</v>
      </c>
      <c r="AA6" s="6">
        <f>K18</f>
        <v>0</v>
      </c>
      <c r="AB6" s="6">
        <f>K20</f>
        <v>0</v>
      </c>
      <c r="AC6" s="28">
        <f t="shared" si="1"/>
        <v>3</v>
      </c>
      <c r="AD6" s="6">
        <f>SUMIF(C12:C21,X6,F12:F21)+SUMIF(E12:E21,X6,H12:H21)</f>
        <v>6</v>
      </c>
      <c r="AE6" s="6">
        <f>SUMIF(C12:C21,X6,H12:H21)+SUMIF(E12:E21,X6,F12:F21)</f>
        <v>10</v>
      </c>
      <c r="AF6" s="6">
        <f>SUMPRODUCT((C12:C21=X6)*(J12:J21=3))+SUMPRODUCT((E12:E21=X6)*(K12:K21=3))</f>
        <v>1</v>
      </c>
      <c r="AG6" s="6">
        <f>SUMPRODUCT((C12:C21=X6)*(J12:J21=1))+SUMPRODUCT((E12:E21=X6)*(K12:K21=1))</f>
        <v>0</v>
      </c>
      <c r="AH6" s="6">
        <f>SUMPRODUCT((C12:C21=X6)*(J12:J21=0))+SUMPRODUCT((E12:E21=X6)*(K12:K21=0))</f>
        <v>3</v>
      </c>
      <c r="AI6" s="29">
        <v>5</v>
      </c>
    </row>
    <row r="7" spans="1:35" x14ac:dyDescent="0.25">
      <c r="A7" s="1">
        <v>4</v>
      </c>
      <c r="B7" s="4" t="s">
        <v>236</v>
      </c>
      <c r="C7" s="55" t="s">
        <v>225</v>
      </c>
      <c r="D7" s="25"/>
      <c r="M7" s="1" t="str">
        <f>X28</f>
        <v>Valencia</v>
      </c>
      <c r="N7" s="1" t="s">
        <v>225</v>
      </c>
      <c r="O7" s="25"/>
      <c r="X7" s="27" t="str">
        <f t="shared" si="0"/>
        <v>Deportive</v>
      </c>
      <c r="Y7" s="6">
        <f>K13</f>
        <v>0</v>
      </c>
      <c r="Z7" s="6">
        <f>K16</f>
        <v>3</v>
      </c>
      <c r="AA7" s="6">
        <f>J19</f>
        <v>0</v>
      </c>
      <c r="AB7" s="6">
        <f>J21</f>
        <v>0</v>
      </c>
      <c r="AC7" s="28">
        <f t="shared" si="1"/>
        <v>3</v>
      </c>
      <c r="AD7" s="6">
        <f>SUMIF(C12:C21,X7,F12:F21)+SUMIF(E12:E21,X7,H12:H21)</f>
        <v>9</v>
      </c>
      <c r="AE7" s="6">
        <f>SUMIF(C12:C21,X7,H12:H21)+SUMIF(E12:E21,X7,F12:F21)</f>
        <v>12</v>
      </c>
      <c r="AF7" s="6">
        <f>SUMPRODUCT((C12:C21=X7)*(J12:J21=3))+SUMPRODUCT((E12:E21=X7)*(K12:K21=3))</f>
        <v>1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3</v>
      </c>
      <c r="AI7" s="29">
        <f>RANK(AC7,AC4:AC8,0)</f>
        <v>4</v>
      </c>
    </row>
    <row r="8" spans="1:35" x14ac:dyDescent="0.25">
      <c r="A8" s="1">
        <v>5</v>
      </c>
      <c r="B8" s="4" t="s">
        <v>129</v>
      </c>
      <c r="C8" s="55" t="s">
        <v>101</v>
      </c>
      <c r="D8" s="25"/>
      <c r="M8" s="1" t="str">
        <f>X26</f>
        <v>Darmstadt</v>
      </c>
      <c r="N8" s="1" t="s">
        <v>102</v>
      </c>
      <c r="O8" s="25"/>
      <c r="X8" s="27" t="str">
        <f t="shared" si="0"/>
        <v>Everton</v>
      </c>
      <c r="Y8" s="6">
        <f>K12</f>
        <v>3</v>
      </c>
      <c r="Z8" s="6">
        <f>J15</f>
        <v>0</v>
      </c>
      <c r="AA8" s="6">
        <f>J18</f>
        <v>3</v>
      </c>
      <c r="AB8" s="6">
        <f>K21</f>
        <v>3</v>
      </c>
      <c r="AC8" s="28">
        <f t="shared" si="1"/>
        <v>9</v>
      </c>
      <c r="AD8" s="6">
        <f>SUMIF(C12:C21,X8,F12:F21)+SUMIF(E12:E21,X8,H12:H21)</f>
        <v>9</v>
      </c>
      <c r="AE8" s="6">
        <f>SUMIF(C12:C21,X8,H12:H21)+SUMIF(E12:E21,X8,F12:F21)</f>
        <v>7</v>
      </c>
      <c r="AF8" s="6">
        <f>SUMPRODUCT((C12:C21=X8)*(J12:J21=3))+SUMPRODUCT((E12:E21=X8)*(K12:K21=3))</f>
        <v>3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1</v>
      </c>
      <c r="AI8" s="29">
        <f>RANK(AC8,AC4:AC8,0)</f>
        <v>2</v>
      </c>
    </row>
    <row r="9" spans="1:35" x14ac:dyDescent="0.25">
      <c r="D9" s="25"/>
      <c r="O9" s="25"/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5" x14ac:dyDescent="0.25">
      <c r="B10" s="2" t="s">
        <v>205</v>
      </c>
      <c r="D10" s="25"/>
      <c r="M10" s="2" t="s">
        <v>206</v>
      </c>
      <c r="O10" s="25"/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5" x14ac:dyDescent="0.25">
      <c r="B11" s="8"/>
      <c r="C11" s="8"/>
      <c r="D11" s="23"/>
      <c r="E11" s="8"/>
      <c r="F11" s="73" t="s">
        <v>5</v>
      </c>
      <c r="G11" s="74"/>
      <c r="H11" s="74"/>
      <c r="I11" s="8"/>
      <c r="J11" s="75" t="s">
        <v>4</v>
      </c>
      <c r="K11" s="73"/>
      <c r="M11" s="8"/>
      <c r="N11" s="8"/>
      <c r="O11" s="23"/>
      <c r="P11" s="8"/>
      <c r="Q11" s="73" t="s">
        <v>5</v>
      </c>
      <c r="R11" s="74"/>
      <c r="S11" s="74"/>
      <c r="T11" s="8"/>
      <c r="U11" s="75" t="s">
        <v>4</v>
      </c>
      <c r="V11" s="73"/>
      <c r="W11" s="1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5" x14ac:dyDescent="0.25">
      <c r="B12" s="10" t="s">
        <v>157</v>
      </c>
      <c r="C12" s="11" t="str">
        <f>B4</f>
        <v>VFL Wolfsburg</v>
      </c>
      <c r="D12" s="12" t="s">
        <v>7</v>
      </c>
      <c r="E12" s="13" t="str">
        <f>B8</f>
        <v>Everton</v>
      </c>
      <c r="F12" s="14">
        <v>1</v>
      </c>
      <c r="G12" s="12" t="s">
        <v>7</v>
      </c>
      <c r="H12" s="14">
        <v>5</v>
      </c>
      <c r="I12" s="12"/>
      <c r="J12" s="6">
        <f>IF(F12="","",IF(F12&gt;H12,3,IF(F12=H12,1,0)))</f>
        <v>0</v>
      </c>
      <c r="K12" s="6">
        <f>IF(H12="","",IF(H12&gt;F12,3,IF(H12=F12,1,0)))</f>
        <v>3</v>
      </c>
      <c r="M12" s="16" t="s">
        <v>177</v>
      </c>
      <c r="N12" s="11" t="str">
        <f>M4</f>
        <v>Napoli</v>
      </c>
      <c r="O12" s="12" t="s">
        <v>7</v>
      </c>
      <c r="P12" s="13" t="str">
        <f>M8</f>
        <v>Darmstadt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x14ac:dyDescent="0.25">
      <c r="B13" s="16" t="s">
        <v>158</v>
      </c>
      <c r="C13" s="11" t="str">
        <f>B5</f>
        <v>Napoli</v>
      </c>
      <c r="D13" s="12" t="s">
        <v>7</v>
      </c>
      <c r="E13" s="13" t="str">
        <f>B7</f>
        <v>Deportive</v>
      </c>
      <c r="F13" s="14">
        <v>2</v>
      </c>
      <c r="G13" s="12" t="s">
        <v>7</v>
      </c>
      <c r="H13" s="14">
        <v>1</v>
      </c>
      <c r="I13" s="12"/>
      <c r="J13" s="6">
        <f t="shared" ref="J13:J21" si="2">IF(F13="","",IF(F13&gt;H13,3,IF(F13=H13,1,0)))</f>
        <v>3</v>
      </c>
      <c r="K13" s="6">
        <f t="shared" ref="K13:K21" si="3">IF(H13="","",IF(H13&gt;F13,3,IF(H13=F13,1,0)))</f>
        <v>0</v>
      </c>
      <c r="M13" s="16" t="s">
        <v>178</v>
      </c>
      <c r="N13" s="11" t="str">
        <f>M5</f>
        <v>Everton</v>
      </c>
      <c r="O13" s="12" t="s">
        <v>7</v>
      </c>
      <c r="P13" s="13" t="str">
        <f>M7</f>
        <v>Valencia</v>
      </c>
      <c r="Q13" s="14"/>
      <c r="R13" s="12" t="s">
        <v>7</v>
      </c>
      <c r="S13" s="14"/>
      <c r="T13" s="12"/>
      <c r="U13" s="6" t="str">
        <f t="shared" ref="U13:U21" si="4">IF(Q13="","",IF(Q13&gt;S13,3,IF(Q13=S13,1,0)))</f>
        <v/>
      </c>
      <c r="V13" s="6" t="str">
        <f t="shared" ref="V13:V21" si="5">IF(S13="","",IF(S13&gt;Q13,3,IF(S13=Q13,1,0)))</f>
        <v/>
      </c>
      <c r="W13" s="19"/>
      <c r="X13" s="37" t="str">
        <f>M2</f>
        <v>Poule B-AA</v>
      </c>
      <c r="Y13" s="36" t="s">
        <v>80</v>
      </c>
      <c r="Z13" s="36" t="s">
        <v>81</v>
      </c>
      <c r="AA13" s="36" t="s">
        <v>82</v>
      </c>
      <c r="AB13" s="36" t="s">
        <v>88</v>
      </c>
      <c r="AC13" s="36" t="s">
        <v>4</v>
      </c>
      <c r="AD13" s="36" t="s">
        <v>83</v>
      </c>
      <c r="AE13" s="36" t="s">
        <v>84</v>
      </c>
      <c r="AF13" s="36" t="s">
        <v>85</v>
      </c>
      <c r="AG13" s="36" t="s">
        <v>86</v>
      </c>
      <c r="AH13" s="36" t="s">
        <v>87</v>
      </c>
      <c r="AI13" s="36" t="s">
        <v>5</v>
      </c>
    </row>
    <row r="14" spans="1:35" x14ac:dyDescent="0.25">
      <c r="B14" s="16" t="s">
        <v>159</v>
      </c>
      <c r="C14" s="11" t="str">
        <f>B6</f>
        <v>NAC</v>
      </c>
      <c r="D14" s="12" t="s">
        <v>7</v>
      </c>
      <c r="E14" s="13" t="str">
        <f>B4</f>
        <v>VFL Wolfsburg</v>
      </c>
      <c r="F14" s="14">
        <v>2</v>
      </c>
      <c r="G14" s="17" t="s">
        <v>7</v>
      </c>
      <c r="H14" s="14">
        <v>0</v>
      </c>
      <c r="I14" s="12"/>
      <c r="J14" s="6">
        <f t="shared" si="2"/>
        <v>3</v>
      </c>
      <c r="K14" s="6">
        <f t="shared" si="3"/>
        <v>0</v>
      </c>
      <c r="M14" s="16" t="s">
        <v>179</v>
      </c>
      <c r="N14" s="11" t="str">
        <f>M6</f>
        <v>VFL Wolfsburg</v>
      </c>
      <c r="O14" s="12" t="s">
        <v>7</v>
      </c>
      <c r="P14" s="13" t="str">
        <f>M4</f>
        <v>Napoli</v>
      </c>
      <c r="Q14" s="14"/>
      <c r="R14" s="17" t="s">
        <v>7</v>
      </c>
      <c r="S14" s="14"/>
      <c r="T14" s="12"/>
      <c r="U14" s="6" t="str">
        <f t="shared" si="4"/>
        <v/>
      </c>
      <c r="V14" s="6" t="str">
        <f t="shared" si="5"/>
        <v/>
      </c>
      <c r="W14" s="19"/>
      <c r="X14" s="27" t="str">
        <f>M4</f>
        <v>Napoli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</row>
    <row r="15" spans="1:35" x14ac:dyDescent="0.25">
      <c r="B15" s="16" t="s">
        <v>160</v>
      </c>
      <c r="C15" s="11" t="str">
        <f>B8</f>
        <v>Everton</v>
      </c>
      <c r="D15" s="12" t="s">
        <v>7</v>
      </c>
      <c r="E15" s="13" t="str">
        <f>B5</f>
        <v>Napoli</v>
      </c>
      <c r="F15" s="14">
        <v>0</v>
      </c>
      <c r="G15" s="12" t="s">
        <v>7</v>
      </c>
      <c r="H15" s="14">
        <v>4</v>
      </c>
      <c r="I15" s="12"/>
      <c r="J15" s="6">
        <f t="shared" si="2"/>
        <v>0</v>
      </c>
      <c r="K15" s="6">
        <f t="shared" si="3"/>
        <v>3</v>
      </c>
      <c r="M15" s="16" t="s">
        <v>180</v>
      </c>
      <c r="N15" s="11" t="str">
        <f>M8</f>
        <v>Darmstadt</v>
      </c>
      <c r="O15" s="12" t="s">
        <v>7</v>
      </c>
      <c r="P15" s="13" t="str">
        <f>M5</f>
        <v>Everton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W15" s="19"/>
      <c r="X15" s="27" t="str">
        <f t="shared" ref="X15:X18" si="6">M5</f>
        <v>Everton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</row>
    <row r="16" spans="1:35" x14ac:dyDescent="0.25">
      <c r="B16" s="16" t="s">
        <v>161</v>
      </c>
      <c r="C16" s="11" t="str">
        <f>B6</f>
        <v>NAC</v>
      </c>
      <c r="D16" s="12" t="s">
        <v>7</v>
      </c>
      <c r="E16" s="13" t="str">
        <f>B7</f>
        <v>Deportive</v>
      </c>
      <c r="F16" s="14">
        <v>2</v>
      </c>
      <c r="G16" s="12" t="s">
        <v>7</v>
      </c>
      <c r="H16" s="14">
        <v>4</v>
      </c>
      <c r="I16" s="12"/>
      <c r="J16" s="6">
        <f t="shared" si="2"/>
        <v>0</v>
      </c>
      <c r="K16" s="6">
        <f t="shared" si="3"/>
        <v>3</v>
      </c>
      <c r="M16" s="16" t="s">
        <v>181</v>
      </c>
      <c r="N16" s="11" t="str">
        <f>M6</f>
        <v>VFL Wolfsburg</v>
      </c>
      <c r="O16" s="12" t="s">
        <v>7</v>
      </c>
      <c r="P16" s="13" t="str">
        <f>M7</f>
        <v>Valencia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W16" s="19"/>
      <c r="X16" s="27" t="str">
        <f t="shared" si="6"/>
        <v>VFL Wolfsburg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</row>
    <row r="17" spans="1:35" x14ac:dyDescent="0.25">
      <c r="B17" s="16" t="s">
        <v>162</v>
      </c>
      <c r="C17" s="11" t="str">
        <f>B4</f>
        <v>VFL Wolfsburg</v>
      </c>
      <c r="D17" s="12" t="s">
        <v>7</v>
      </c>
      <c r="E17" s="13" t="str">
        <f>B5</f>
        <v>Napoli</v>
      </c>
      <c r="F17" s="14">
        <v>2</v>
      </c>
      <c r="G17" s="12" t="s">
        <v>7</v>
      </c>
      <c r="H17" s="14">
        <v>2</v>
      </c>
      <c r="I17" s="12"/>
      <c r="J17" s="6">
        <f t="shared" si="2"/>
        <v>1</v>
      </c>
      <c r="K17" s="6">
        <f t="shared" si="3"/>
        <v>1</v>
      </c>
      <c r="M17" s="16" t="s">
        <v>182</v>
      </c>
      <c r="N17" s="11" t="str">
        <f>M4</f>
        <v>Napoli</v>
      </c>
      <c r="O17" s="12" t="s">
        <v>7</v>
      </c>
      <c r="P17" s="13" t="str">
        <f>M5</f>
        <v>Everton</v>
      </c>
      <c r="Q17" s="14"/>
      <c r="R17" s="12" t="s">
        <v>7</v>
      </c>
      <c r="S17" s="14"/>
      <c r="T17" s="12"/>
      <c r="U17" s="6" t="str">
        <f t="shared" si="4"/>
        <v/>
      </c>
      <c r="V17" s="6" t="str">
        <f t="shared" si="5"/>
        <v/>
      </c>
      <c r="X17" s="27" t="str">
        <f t="shared" si="6"/>
        <v>Valencia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</row>
    <row r="18" spans="1:35" x14ac:dyDescent="0.25">
      <c r="B18" s="10" t="s">
        <v>163</v>
      </c>
      <c r="C18" s="11" t="str">
        <f>B8</f>
        <v>Everton</v>
      </c>
      <c r="D18" s="12" t="s">
        <v>7</v>
      </c>
      <c r="E18" s="13" t="str">
        <f>B6</f>
        <v>NAC</v>
      </c>
      <c r="F18" s="14">
        <v>2</v>
      </c>
      <c r="G18" s="12" t="s">
        <v>7</v>
      </c>
      <c r="H18" s="14">
        <v>1</v>
      </c>
      <c r="I18" s="12"/>
      <c r="J18" s="6">
        <f t="shared" si="2"/>
        <v>3</v>
      </c>
      <c r="K18" s="6">
        <f t="shared" si="3"/>
        <v>0</v>
      </c>
      <c r="M18" s="16" t="s">
        <v>183</v>
      </c>
      <c r="N18" s="11" t="str">
        <f>M8</f>
        <v>Darmstadt</v>
      </c>
      <c r="O18" s="12" t="s">
        <v>7</v>
      </c>
      <c r="P18" s="13" t="str">
        <f>M6</f>
        <v>VFL Wolfsburg</v>
      </c>
      <c r="Q18" s="14"/>
      <c r="R18" s="12" t="s">
        <v>7</v>
      </c>
      <c r="S18" s="14"/>
      <c r="T18" s="12"/>
      <c r="U18" s="6" t="str">
        <f t="shared" si="4"/>
        <v/>
      </c>
      <c r="V18" s="6" t="str">
        <f t="shared" si="5"/>
        <v/>
      </c>
      <c r="X18" s="27" t="str">
        <f t="shared" si="6"/>
        <v>Darmstadt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</row>
    <row r="19" spans="1:35" x14ac:dyDescent="0.25">
      <c r="B19" s="16" t="s">
        <v>164</v>
      </c>
      <c r="C19" s="11" t="str">
        <f>B7</f>
        <v>Deportive</v>
      </c>
      <c r="D19" s="12" t="s">
        <v>7</v>
      </c>
      <c r="E19" s="13" t="str">
        <f>B4</f>
        <v>VFL Wolfsburg</v>
      </c>
      <c r="F19" s="14">
        <v>3</v>
      </c>
      <c r="G19" s="12" t="s">
        <v>7</v>
      </c>
      <c r="H19" s="14">
        <v>6</v>
      </c>
      <c r="I19" s="12"/>
      <c r="J19" s="6">
        <f t="shared" si="2"/>
        <v>0</v>
      </c>
      <c r="K19" s="6">
        <f t="shared" si="3"/>
        <v>3</v>
      </c>
      <c r="M19" s="16" t="s">
        <v>184</v>
      </c>
      <c r="N19" s="11" t="str">
        <f>M7</f>
        <v>Valencia</v>
      </c>
      <c r="O19" s="12" t="s">
        <v>7</v>
      </c>
      <c r="P19" s="13" t="str">
        <f>M4</f>
        <v>Napoli</v>
      </c>
      <c r="Q19" s="14"/>
      <c r="R19" s="12" t="s">
        <v>7</v>
      </c>
      <c r="S19" s="14"/>
      <c r="T19" s="12"/>
      <c r="U19" s="6" t="str">
        <f t="shared" si="4"/>
        <v/>
      </c>
      <c r="V19" s="6" t="str">
        <f t="shared" si="5"/>
        <v/>
      </c>
    </row>
    <row r="20" spans="1:35" x14ac:dyDescent="0.25">
      <c r="B20" s="16" t="s">
        <v>165</v>
      </c>
      <c r="C20" s="11" t="str">
        <f>B5</f>
        <v>Napoli</v>
      </c>
      <c r="D20" s="12" t="s">
        <v>7</v>
      </c>
      <c r="E20" s="13" t="str">
        <f>B6</f>
        <v>NAC</v>
      </c>
      <c r="F20" s="14">
        <v>4</v>
      </c>
      <c r="G20" s="12" t="s">
        <v>7</v>
      </c>
      <c r="H20" s="14">
        <v>1</v>
      </c>
      <c r="I20" s="12"/>
      <c r="J20" s="6">
        <f t="shared" si="2"/>
        <v>3</v>
      </c>
      <c r="K20" s="6">
        <f t="shared" si="3"/>
        <v>0</v>
      </c>
      <c r="M20" s="16" t="s">
        <v>185</v>
      </c>
      <c r="N20" s="11" t="str">
        <f>M5</f>
        <v>Everton</v>
      </c>
      <c r="O20" s="12" t="s">
        <v>7</v>
      </c>
      <c r="P20" s="13" t="str">
        <f>M6</f>
        <v>VFL Wolfsburg</v>
      </c>
      <c r="Q20" s="14"/>
      <c r="R20" s="12" t="s">
        <v>7</v>
      </c>
      <c r="S20" s="14"/>
      <c r="T20" s="12"/>
      <c r="U20" s="6" t="str">
        <f t="shared" si="4"/>
        <v/>
      </c>
      <c r="V20" s="6" t="str">
        <f t="shared" si="5"/>
        <v/>
      </c>
    </row>
    <row r="21" spans="1:35" x14ac:dyDescent="0.25">
      <c r="B21" s="16" t="s">
        <v>166</v>
      </c>
      <c r="C21" s="11" t="str">
        <f>B7</f>
        <v>Deportive</v>
      </c>
      <c r="D21" s="12" t="s">
        <v>7</v>
      </c>
      <c r="E21" s="13" t="str">
        <f>B8</f>
        <v>Everton</v>
      </c>
      <c r="F21" s="14">
        <v>1</v>
      </c>
      <c r="G21" s="12" t="s">
        <v>7</v>
      </c>
      <c r="H21" s="14">
        <v>2</v>
      </c>
      <c r="I21" s="12"/>
      <c r="J21" s="6">
        <f t="shared" si="2"/>
        <v>0</v>
      </c>
      <c r="K21" s="6">
        <f t="shared" si="3"/>
        <v>3</v>
      </c>
      <c r="M21" s="16" t="s">
        <v>186</v>
      </c>
      <c r="N21" s="11" t="str">
        <f>M7</f>
        <v>Valencia</v>
      </c>
      <c r="O21" s="12" t="s">
        <v>7</v>
      </c>
      <c r="P21" s="13" t="str">
        <f>M8</f>
        <v>Darmstadt</v>
      </c>
      <c r="Q21" s="14"/>
      <c r="R21" s="12" t="s">
        <v>7</v>
      </c>
      <c r="S21" s="14"/>
      <c r="T21" s="12"/>
      <c r="U21" s="6" t="str">
        <f t="shared" si="4"/>
        <v/>
      </c>
      <c r="V21" s="6" t="str">
        <f t="shared" si="5"/>
        <v/>
      </c>
    </row>
    <row r="22" spans="1:35" x14ac:dyDescent="0.25">
      <c r="D22" s="25"/>
      <c r="O22" s="25"/>
    </row>
    <row r="23" spans="1:35" x14ac:dyDescent="0.25">
      <c r="D23" s="25"/>
      <c r="O23" s="25"/>
    </row>
    <row r="24" spans="1:35" x14ac:dyDescent="0.25">
      <c r="B24" s="2" t="s">
        <v>78</v>
      </c>
      <c r="D24" s="25"/>
      <c r="M24" s="2" t="s">
        <v>79</v>
      </c>
      <c r="N24" s="26" t="s">
        <v>33</v>
      </c>
      <c r="O24" s="25"/>
    </row>
    <row r="25" spans="1:35" x14ac:dyDescent="0.25">
      <c r="D25" s="25"/>
      <c r="O25" s="25"/>
      <c r="X25" s="37" t="str">
        <f>B24</f>
        <v>Poule B-B</v>
      </c>
      <c r="Y25" s="36" t="s">
        <v>80</v>
      </c>
      <c r="Z25" s="36" t="s">
        <v>81</v>
      </c>
      <c r="AA25" s="36" t="s">
        <v>82</v>
      </c>
      <c r="AB25" s="36" t="s">
        <v>88</v>
      </c>
      <c r="AC25" s="36" t="s">
        <v>4</v>
      </c>
      <c r="AD25" s="36" t="s">
        <v>83</v>
      </c>
      <c r="AE25" s="36" t="s">
        <v>84</v>
      </c>
      <c r="AF25" s="36" t="s">
        <v>85</v>
      </c>
      <c r="AG25" s="36" t="s">
        <v>86</v>
      </c>
      <c r="AH25" s="36" t="s">
        <v>87</v>
      </c>
      <c r="AI25" s="36" t="s">
        <v>5</v>
      </c>
    </row>
    <row r="26" spans="1:35" x14ac:dyDescent="0.25">
      <c r="A26" s="1">
        <v>1</v>
      </c>
      <c r="B26" s="4" t="s">
        <v>112</v>
      </c>
      <c r="C26" s="55" t="s">
        <v>102</v>
      </c>
      <c r="D26" s="25" t="s">
        <v>33</v>
      </c>
      <c r="M26" s="1" t="str">
        <f>X7</f>
        <v>Deportive</v>
      </c>
      <c r="N26" s="1" t="s">
        <v>225</v>
      </c>
      <c r="O26" s="25" t="s">
        <v>33</v>
      </c>
      <c r="X26" s="27" t="str">
        <f>B26</f>
        <v>Darmstadt</v>
      </c>
      <c r="Y26" s="6">
        <f>J34</f>
        <v>3</v>
      </c>
      <c r="Z26" s="6">
        <f>K36</f>
        <v>0</v>
      </c>
      <c r="AA26" s="6">
        <f>J39</f>
        <v>3</v>
      </c>
      <c r="AB26" s="6">
        <f>K41</f>
        <v>3</v>
      </c>
      <c r="AC26" s="28">
        <f>SUM(Y26:AB26)</f>
        <v>9</v>
      </c>
      <c r="AD26" s="6">
        <f>SUMIF(C34:C43,X26,F34:F43)+SUMIF(E34:E43,X26,H34:H43)</f>
        <v>12</v>
      </c>
      <c r="AE26" s="6">
        <f>SUMIF(C34:C43,X26,H34:H43)+SUMIF(E34:E43,X26,F34:F43)</f>
        <v>4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1</v>
      </c>
      <c r="AI26" s="29">
        <f>RANK(AC26,AC26:AC30,0)</f>
        <v>2</v>
      </c>
    </row>
    <row r="27" spans="1:35" x14ac:dyDescent="0.25">
      <c r="A27" s="1">
        <v>2</v>
      </c>
      <c r="B27" s="4" t="s">
        <v>121</v>
      </c>
      <c r="C27" s="55" t="s">
        <v>104</v>
      </c>
      <c r="D27" s="25"/>
      <c r="M27" s="1" t="str">
        <f>X6</f>
        <v>NAC</v>
      </c>
      <c r="N27" s="1" t="s">
        <v>99</v>
      </c>
      <c r="O27" s="25"/>
      <c r="X27" s="27" t="str">
        <f t="shared" ref="X27:X30" si="8">B27</f>
        <v>Inter Milan</v>
      </c>
      <c r="Y27" s="6">
        <f>J35</f>
        <v>3</v>
      </c>
      <c r="Z27" s="6">
        <f>K37</f>
        <v>3</v>
      </c>
      <c r="AA27" s="6">
        <f>K39</f>
        <v>0</v>
      </c>
      <c r="AB27" s="6">
        <f>J42</f>
        <v>0</v>
      </c>
      <c r="AC27" s="28">
        <f t="shared" ref="AC27:AC30" si="9">SUM(Y27:AB27)</f>
        <v>6</v>
      </c>
      <c r="AD27" s="6">
        <f>SUMIF(C34:C43,X27,F34:F43)+SUMIF(E34:E43,X27,H34:H43)</f>
        <v>14</v>
      </c>
      <c r="AE27" s="6">
        <f>SUMIF(C34:C43,X27,H34:H43)+SUMIF(E34:E43,X27,F34:F43)</f>
        <v>6</v>
      </c>
      <c r="AF27" s="6">
        <f>SUMPRODUCT((C34:C43=X27)*(J34:J43=3))+SUMPRODUCT((E34:E43=X27)*(K34:K43=3))</f>
        <v>2</v>
      </c>
      <c r="AG27" s="6">
        <f>SUMPRODUCT((C34:C43=X27)*(J34:J43=1))+SUMPRODUCT((E34:E43=X27)*(K34:K43=1))</f>
        <v>0</v>
      </c>
      <c r="AH27" s="6">
        <f>SUMPRODUCT((C34:C43=X27)*(J34:J43=0))+SUMPRODUCT((E34:E43=X27)*(K34:K43=0))</f>
        <v>2</v>
      </c>
      <c r="AI27" s="29">
        <f>RANK(AC27,AC26:AC30,0)</f>
        <v>3</v>
      </c>
    </row>
    <row r="28" spans="1:35" x14ac:dyDescent="0.25">
      <c r="A28" s="1">
        <v>3</v>
      </c>
      <c r="B28" s="4" t="s">
        <v>123</v>
      </c>
      <c r="C28" s="55" t="s">
        <v>225</v>
      </c>
      <c r="D28" s="25"/>
      <c r="M28" s="1" t="str">
        <f>X27</f>
        <v>Inter Milan</v>
      </c>
      <c r="N28" s="1" t="s">
        <v>104</v>
      </c>
      <c r="O28" s="25"/>
      <c r="X28" s="27" t="str">
        <f t="shared" si="8"/>
        <v>Valencia</v>
      </c>
      <c r="Y28" s="6">
        <f>J36</f>
        <v>3</v>
      </c>
      <c r="Z28" s="6">
        <f>J38</f>
        <v>3</v>
      </c>
      <c r="AA28" s="6">
        <f>K40</f>
        <v>3</v>
      </c>
      <c r="AB28" s="6">
        <f>K42</f>
        <v>3</v>
      </c>
      <c r="AC28" s="28">
        <f t="shared" si="9"/>
        <v>12</v>
      </c>
      <c r="AD28" s="6">
        <f>SUMIF(C34:C43,X28,F34:F43)+SUMIF(E34:E43,X28,H34:H43)</f>
        <v>17</v>
      </c>
      <c r="AE28" s="6">
        <f>SUMIF(C34:C43,X28,H34:H43)+SUMIF(E34:E43,X28,F34:F43)</f>
        <v>4</v>
      </c>
      <c r="AF28" s="6">
        <f>SUMPRODUCT((C34:C43=X28)*(J34:J43=3))+SUMPRODUCT((E34:E43=X28)*(K34:K43=3))</f>
        <v>4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0</v>
      </c>
      <c r="AI28" s="29">
        <f>RANK(AC28,AC26:AC30,0)</f>
        <v>1</v>
      </c>
    </row>
    <row r="29" spans="1:35" x14ac:dyDescent="0.25">
      <c r="A29" s="1">
        <v>4</v>
      </c>
      <c r="B29" s="4" t="s">
        <v>150</v>
      </c>
      <c r="C29" s="55" t="s">
        <v>135</v>
      </c>
      <c r="D29" s="25"/>
      <c r="M29" s="1" t="str">
        <f>X50</f>
        <v>Bayern Munchen</v>
      </c>
      <c r="N29" s="1" t="s">
        <v>102</v>
      </c>
      <c r="O29" s="25"/>
      <c r="P29" s="1" t="s">
        <v>33</v>
      </c>
      <c r="X29" s="27" t="str">
        <f t="shared" si="8"/>
        <v>Nice</v>
      </c>
      <c r="Y29" s="6">
        <f>K35</f>
        <v>0</v>
      </c>
      <c r="Z29" s="6">
        <f>K38</f>
        <v>0</v>
      </c>
      <c r="AA29" s="6">
        <f>J41</f>
        <v>0</v>
      </c>
      <c r="AB29" s="6">
        <f>J43</f>
        <v>3</v>
      </c>
      <c r="AC29" s="28">
        <f t="shared" si="9"/>
        <v>3</v>
      </c>
      <c r="AD29" s="6">
        <f>SUMIF(C34:C43,X29,F34:F43)+SUMIF(E34:E43,X29,H34:H43)</f>
        <v>1</v>
      </c>
      <c r="AE29" s="6">
        <f>SUMIF(C34:C43,X29,H34:H43)+SUMIF(E34:E43,X29,F34:F43)</f>
        <v>19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3</v>
      </c>
      <c r="AI29" s="29">
        <f>RANK(AC29,AC26:AC30,0)</f>
        <v>4</v>
      </c>
    </row>
    <row r="30" spans="1:35" x14ac:dyDescent="0.25">
      <c r="A30" s="1">
        <v>5</v>
      </c>
      <c r="B30" s="4" t="s">
        <v>116</v>
      </c>
      <c r="C30" s="55" t="s">
        <v>101</v>
      </c>
      <c r="D30" s="25"/>
      <c r="M30" s="1" t="str">
        <f>X49</f>
        <v>FC Köln</v>
      </c>
      <c r="N30" s="1" t="s">
        <v>102</v>
      </c>
      <c r="O30" s="25"/>
      <c r="X30" s="27" t="str">
        <f t="shared" si="8"/>
        <v>Chelsea</v>
      </c>
      <c r="Y30" s="6">
        <f>K34</f>
        <v>0</v>
      </c>
      <c r="Z30" s="6">
        <f>J37</f>
        <v>0</v>
      </c>
      <c r="AA30" s="6">
        <f>J40</f>
        <v>0</v>
      </c>
      <c r="AB30" s="6">
        <f>K43</f>
        <v>0</v>
      </c>
      <c r="AC30" s="28">
        <f t="shared" si="9"/>
        <v>0</v>
      </c>
      <c r="AD30" s="6">
        <f>SUMIF(C34:C43,X30,F34:F43)+SUMIF(E34:E43,X30,H34:H43)</f>
        <v>1</v>
      </c>
      <c r="AE30" s="6">
        <f>SUMIF(C34:C43,X30,H34:H43)+SUMIF(E34:E43,X30,F34:F43)</f>
        <v>12</v>
      </c>
      <c r="AF30" s="6">
        <f>SUMPRODUCT((C34:C43=X30)*(J34:J43=3))+SUMPRODUCT((E34:E43=X30)*(K34:K43=3))</f>
        <v>0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4</v>
      </c>
      <c r="AI30" s="29">
        <f>RANK(AC30,AC26:AC30,0)</f>
        <v>5</v>
      </c>
    </row>
    <row r="31" spans="1:35" x14ac:dyDescent="0.25">
      <c r="D31" s="25"/>
      <c r="O31" s="25"/>
      <c r="T31" s="24"/>
      <c r="U31" s="24"/>
      <c r="V31" s="24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5" x14ac:dyDescent="0.25">
      <c r="B32" s="2" t="s">
        <v>205</v>
      </c>
      <c r="D32" s="25"/>
      <c r="M32" s="2" t="s">
        <v>206</v>
      </c>
      <c r="O32" s="25"/>
      <c r="R32" s="25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2:35" x14ac:dyDescent="0.25">
      <c r="B33" s="8"/>
      <c r="C33" s="8"/>
      <c r="D33" s="23"/>
      <c r="E33" s="8"/>
      <c r="F33" s="73" t="s">
        <v>5</v>
      </c>
      <c r="G33" s="74"/>
      <c r="H33" s="74"/>
      <c r="I33" s="8"/>
      <c r="J33" s="75" t="s">
        <v>4</v>
      </c>
      <c r="K33" s="73"/>
      <c r="M33" s="8"/>
      <c r="N33" s="8"/>
      <c r="O33" s="23"/>
      <c r="P33" s="8"/>
      <c r="Q33" s="73" t="s">
        <v>5</v>
      </c>
      <c r="R33" s="74"/>
      <c r="S33" s="74"/>
      <c r="T33" s="8"/>
      <c r="U33" s="75" t="s">
        <v>4</v>
      </c>
      <c r="V33" s="73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2:35" x14ac:dyDescent="0.25">
      <c r="B34" s="16" t="s">
        <v>167</v>
      </c>
      <c r="C34" s="11" t="str">
        <f>B26</f>
        <v>Darmstadt</v>
      </c>
      <c r="D34" s="12" t="s">
        <v>7</v>
      </c>
      <c r="E34" s="13" t="str">
        <f>B30</f>
        <v>Chelsea</v>
      </c>
      <c r="F34" s="14">
        <v>4</v>
      </c>
      <c r="G34" s="12" t="s">
        <v>7</v>
      </c>
      <c r="H34" s="14">
        <v>0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6" t="s">
        <v>167</v>
      </c>
      <c r="N34" s="11" t="str">
        <f>M26</f>
        <v>Deportive</v>
      </c>
      <c r="O34" s="12" t="s">
        <v>7</v>
      </c>
      <c r="P34" s="13" t="str">
        <f>M30</f>
        <v>FC Köln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5" x14ac:dyDescent="0.25">
      <c r="B35" s="16" t="s">
        <v>168</v>
      </c>
      <c r="C35" s="11" t="str">
        <f>B27</f>
        <v>Inter Milan</v>
      </c>
      <c r="D35" s="12" t="s">
        <v>7</v>
      </c>
      <c r="E35" s="13" t="str">
        <f>B29</f>
        <v>Nice</v>
      </c>
      <c r="F35" s="14">
        <v>7</v>
      </c>
      <c r="G35" s="12" t="s">
        <v>7</v>
      </c>
      <c r="H35" s="14">
        <v>0</v>
      </c>
      <c r="I35" s="12"/>
      <c r="J35" s="6">
        <f t="shared" ref="J35:J39" si="10">IF(F35="","",IF(F35&gt;H35,3,IF(F35=H35,1,0)))</f>
        <v>3</v>
      </c>
      <c r="K35" s="6">
        <f t="shared" ref="K35:K39" si="11">IF(H35="","",IF(H35&gt;F35,3,IF(H35=F35,1,0)))</f>
        <v>0</v>
      </c>
      <c r="M35" s="16" t="s">
        <v>168</v>
      </c>
      <c r="N35" s="11" t="str">
        <f>M27</f>
        <v>NAC</v>
      </c>
      <c r="O35" s="12" t="s">
        <v>7</v>
      </c>
      <c r="P35" s="13" t="str">
        <f>M29</f>
        <v>Bayern Munchen</v>
      </c>
      <c r="Q35" s="14"/>
      <c r="R35" s="12" t="s">
        <v>7</v>
      </c>
      <c r="S35" s="14"/>
      <c r="T35" s="12"/>
      <c r="U35" s="6" t="str">
        <f t="shared" ref="U35:U39" si="12">IF(Q35="","",IF(Q35&gt;S35,3,IF(Q35=S35,1,0)))</f>
        <v/>
      </c>
      <c r="V35" s="6" t="str">
        <f t="shared" ref="V35:V39" si="13">IF(S35="","",IF(S35&gt;Q35,3,IF(S35=Q35,1,0)))</f>
        <v/>
      </c>
      <c r="X35" s="37" t="str">
        <f>M24</f>
        <v>Poule B-BB</v>
      </c>
      <c r="Y35" s="36" t="s">
        <v>80</v>
      </c>
      <c r="Z35" s="36" t="s">
        <v>81</v>
      </c>
      <c r="AA35" s="36" t="s">
        <v>82</v>
      </c>
      <c r="AB35" s="36" t="s">
        <v>88</v>
      </c>
      <c r="AC35" s="36" t="s">
        <v>4</v>
      </c>
      <c r="AD35" s="36" t="s">
        <v>83</v>
      </c>
      <c r="AE35" s="36" t="s">
        <v>84</v>
      </c>
      <c r="AF35" s="36" t="s">
        <v>85</v>
      </c>
      <c r="AG35" s="36" t="s">
        <v>86</v>
      </c>
      <c r="AH35" s="36" t="s">
        <v>87</v>
      </c>
      <c r="AI35" s="36" t="s">
        <v>5</v>
      </c>
    </row>
    <row r="36" spans="2:35" x14ac:dyDescent="0.25">
      <c r="B36" s="16" t="s">
        <v>169</v>
      </c>
      <c r="C36" s="11" t="str">
        <f>B28</f>
        <v>Valencia</v>
      </c>
      <c r="D36" s="12" t="s">
        <v>7</v>
      </c>
      <c r="E36" s="13" t="str">
        <f>B26</f>
        <v>Darmstadt</v>
      </c>
      <c r="F36" s="14">
        <v>4</v>
      </c>
      <c r="G36" s="17" t="s">
        <v>7</v>
      </c>
      <c r="H36" s="14">
        <v>1</v>
      </c>
      <c r="I36" s="12"/>
      <c r="J36" s="6">
        <f t="shared" si="10"/>
        <v>3</v>
      </c>
      <c r="K36" s="6">
        <f t="shared" si="11"/>
        <v>0</v>
      </c>
      <c r="M36" s="16" t="s">
        <v>169</v>
      </c>
      <c r="N36" s="11" t="str">
        <f>M28</f>
        <v>Inter Milan</v>
      </c>
      <c r="O36" s="12" t="s">
        <v>7</v>
      </c>
      <c r="P36" s="13" t="str">
        <f>M26</f>
        <v>Deportive</v>
      </c>
      <c r="Q36" s="14"/>
      <c r="R36" s="17" t="s">
        <v>7</v>
      </c>
      <c r="S36" s="14"/>
      <c r="T36" s="12"/>
      <c r="U36" s="6" t="str">
        <f t="shared" si="12"/>
        <v/>
      </c>
      <c r="V36" s="6" t="str">
        <f t="shared" si="13"/>
        <v/>
      </c>
      <c r="X36" s="27" t="str">
        <f>M26</f>
        <v>Deportive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</row>
    <row r="37" spans="2:35" x14ac:dyDescent="0.25">
      <c r="B37" s="16" t="s">
        <v>170</v>
      </c>
      <c r="C37" s="11" t="str">
        <f>B30</f>
        <v>Chelsea</v>
      </c>
      <c r="D37" s="12" t="s">
        <v>7</v>
      </c>
      <c r="E37" s="13" t="str">
        <f>B27</f>
        <v>Inter Milan</v>
      </c>
      <c r="F37" s="14">
        <v>1</v>
      </c>
      <c r="G37" s="12" t="s">
        <v>7</v>
      </c>
      <c r="H37" s="14">
        <v>4</v>
      </c>
      <c r="I37" s="12"/>
      <c r="J37" s="6">
        <f t="shared" si="10"/>
        <v>0</v>
      </c>
      <c r="K37" s="6">
        <f t="shared" si="11"/>
        <v>3</v>
      </c>
      <c r="M37" s="16" t="s">
        <v>170</v>
      </c>
      <c r="N37" s="11" t="str">
        <f>M30</f>
        <v>FC Köln</v>
      </c>
      <c r="O37" s="12" t="s">
        <v>7</v>
      </c>
      <c r="P37" s="13" t="str">
        <f>M27</f>
        <v>NAC</v>
      </c>
      <c r="Q37" s="14"/>
      <c r="R37" s="12" t="s">
        <v>7</v>
      </c>
      <c r="S37" s="14"/>
      <c r="T37" s="12"/>
      <c r="U37" s="6" t="str">
        <f t="shared" si="12"/>
        <v/>
      </c>
      <c r="V37" s="6" t="str">
        <f t="shared" si="13"/>
        <v/>
      </c>
      <c r="X37" s="27" t="str">
        <f t="shared" ref="X37:X40" si="14">M27</f>
        <v>NAC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5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</row>
    <row r="38" spans="2:35" x14ac:dyDescent="0.25">
      <c r="B38" s="16" t="s">
        <v>171</v>
      </c>
      <c r="C38" s="11" t="str">
        <f>B28</f>
        <v>Valencia</v>
      </c>
      <c r="D38" s="12" t="s">
        <v>7</v>
      </c>
      <c r="E38" s="13" t="str">
        <f>B29</f>
        <v>Nice</v>
      </c>
      <c r="F38" s="14">
        <v>6</v>
      </c>
      <c r="G38" s="12" t="s">
        <v>7</v>
      </c>
      <c r="H38" s="14">
        <v>0</v>
      </c>
      <c r="I38" s="12"/>
      <c r="J38" s="6">
        <f t="shared" si="10"/>
        <v>3</v>
      </c>
      <c r="K38" s="6">
        <f t="shared" si="11"/>
        <v>0</v>
      </c>
      <c r="M38" s="16" t="s">
        <v>171</v>
      </c>
      <c r="N38" s="11" t="str">
        <f>M28</f>
        <v>Inter Milan</v>
      </c>
      <c r="O38" s="12" t="s">
        <v>7</v>
      </c>
      <c r="P38" s="13" t="str">
        <f>M29</f>
        <v>Bayern Munchen</v>
      </c>
      <c r="Q38" s="14"/>
      <c r="R38" s="12" t="s">
        <v>7</v>
      </c>
      <c r="S38" s="14"/>
      <c r="T38" s="12"/>
      <c r="U38" s="6" t="str">
        <f t="shared" si="12"/>
        <v/>
      </c>
      <c r="V38" s="6" t="str">
        <f t="shared" si="13"/>
        <v/>
      </c>
      <c r="X38" s="27" t="str">
        <f t="shared" si="14"/>
        <v>Inter Milan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5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</row>
    <row r="39" spans="2:35" x14ac:dyDescent="0.25">
      <c r="B39" s="16" t="s">
        <v>172</v>
      </c>
      <c r="C39" s="11" t="str">
        <f>B26</f>
        <v>Darmstadt</v>
      </c>
      <c r="D39" s="12" t="s">
        <v>7</v>
      </c>
      <c r="E39" s="13" t="str">
        <f>B27</f>
        <v>Inter Milan</v>
      </c>
      <c r="F39" s="14">
        <v>1</v>
      </c>
      <c r="G39" s="12" t="s">
        <v>7</v>
      </c>
      <c r="H39" s="14">
        <v>0</v>
      </c>
      <c r="I39" s="12"/>
      <c r="J39" s="6">
        <f t="shared" si="10"/>
        <v>3</v>
      </c>
      <c r="K39" s="6">
        <f t="shared" si="11"/>
        <v>0</v>
      </c>
      <c r="M39" s="16" t="s">
        <v>172</v>
      </c>
      <c r="N39" s="11" t="str">
        <f>M26</f>
        <v>Deportive</v>
      </c>
      <c r="O39" s="12" t="s">
        <v>7</v>
      </c>
      <c r="P39" s="13" t="str">
        <f>M27</f>
        <v>NAC</v>
      </c>
      <c r="Q39" s="14"/>
      <c r="R39" s="12" t="s">
        <v>7</v>
      </c>
      <c r="S39" s="14"/>
      <c r="T39" s="12"/>
      <c r="U39" s="6" t="str">
        <f t="shared" si="12"/>
        <v/>
      </c>
      <c r="V39" s="6" t="str">
        <f t="shared" si="13"/>
        <v/>
      </c>
      <c r="X39" s="27" t="str">
        <f t="shared" si="14"/>
        <v>Bayern Munchen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5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</row>
    <row r="40" spans="2:35" x14ac:dyDescent="0.25">
      <c r="B40" s="16" t="s">
        <v>173</v>
      </c>
      <c r="C40" s="11" t="str">
        <f>B30</f>
        <v>Chelsea</v>
      </c>
      <c r="D40" s="12" t="s">
        <v>7</v>
      </c>
      <c r="E40" s="13" t="str">
        <f>B28</f>
        <v>Valencia</v>
      </c>
      <c r="F40" s="14">
        <v>0</v>
      </c>
      <c r="G40" s="12" t="s">
        <v>7</v>
      </c>
      <c r="H40" s="14">
        <v>3</v>
      </c>
      <c r="I40" s="12"/>
      <c r="J40" s="6">
        <f>IF(F40="","",IF(F40&gt;H40,3,IF(F40=H40,1,0)))</f>
        <v>0</v>
      </c>
      <c r="K40" s="6">
        <f>IF(H40="","",IF(H40&gt;F40,3,IF(H40=F40,1,0)))</f>
        <v>3</v>
      </c>
      <c r="M40" s="16" t="s">
        <v>173</v>
      </c>
      <c r="N40" s="11" t="str">
        <f>M30</f>
        <v>FC Köln</v>
      </c>
      <c r="O40" s="12" t="s">
        <v>7</v>
      </c>
      <c r="P40" s="13" t="str">
        <f>M28</f>
        <v>Inter Milan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4"/>
        <v>FC Köln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5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</row>
    <row r="41" spans="2:35" x14ac:dyDescent="0.25">
      <c r="B41" s="16" t="s">
        <v>174</v>
      </c>
      <c r="C41" s="11" t="str">
        <f>B29</f>
        <v>Nice</v>
      </c>
      <c r="D41" s="12" t="s">
        <v>7</v>
      </c>
      <c r="E41" s="13" t="str">
        <f>B26</f>
        <v>Darmstadt</v>
      </c>
      <c r="F41" s="14">
        <v>0</v>
      </c>
      <c r="G41" s="12" t="s">
        <v>7</v>
      </c>
      <c r="H41" s="14">
        <v>6</v>
      </c>
      <c r="I41" s="12"/>
      <c r="J41" s="6">
        <f t="shared" ref="J41:J43" si="16">IF(F41="","",IF(F41&gt;H41,3,IF(F41=H41,1,0)))</f>
        <v>0</v>
      </c>
      <c r="K41" s="6">
        <f t="shared" ref="K41:K43" si="17">IF(H41="","",IF(H41&gt;F41,3,IF(H41=F41,1,0)))</f>
        <v>3</v>
      </c>
      <c r="M41" s="16" t="s">
        <v>174</v>
      </c>
      <c r="N41" s="11" t="str">
        <f>M29</f>
        <v>Bayern Munchen</v>
      </c>
      <c r="O41" s="12" t="s">
        <v>7</v>
      </c>
      <c r="P41" s="13" t="str">
        <f>M26</f>
        <v>Deportive</v>
      </c>
      <c r="Q41" s="14"/>
      <c r="R41" s="12" t="s">
        <v>7</v>
      </c>
      <c r="S41" s="14"/>
      <c r="T41" s="12"/>
      <c r="U41" s="6" t="str">
        <f t="shared" ref="U41:U43" si="18">IF(Q41="","",IF(Q41&gt;S41,3,IF(Q41=S41,1,0)))</f>
        <v/>
      </c>
      <c r="V41" s="6" t="str">
        <f t="shared" ref="V41:V43" si="19">IF(S41="","",IF(S41&gt;Q41,3,IF(S41=Q41,1,0)))</f>
        <v/>
      </c>
    </row>
    <row r="42" spans="2:35" x14ac:dyDescent="0.25">
      <c r="B42" s="16" t="s">
        <v>175</v>
      </c>
      <c r="C42" s="11" t="str">
        <f>B27</f>
        <v>Inter Milan</v>
      </c>
      <c r="D42" s="12" t="s">
        <v>7</v>
      </c>
      <c r="E42" s="13" t="str">
        <f>B28</f>
        <v>Valencia</v>
      </c>
      <c r="F42" s="14">
        <v>3</v>
      </c>
      <c r="G42" s="12" t="s">
        <v>7</v>
      </c>
      <c r="H42" s="14">
        <v>4</v>
      </c>
      <c r="I42" s="12"/>
      <c r="J42" s="6">
        <f t="shared" si="16"/>
        <v>0</v>
      </c>
      <c r="K42" s="6">
        <f t="shared" si="17"/>
        <v>3</v>
      </c>
      <c r="M42" s="16" t="s">
        <v>175</v>
      </c>
      <c r="N42" s="11" t="str">
        <f>M27</f>
        <v>NAC</v>
      </c>
      <c r="O42" s="12" t="s">
        <v>7</v>
      </c>
      <c r="P42" s="13" t="str">
        <f>M28</f>
        <v>Inter Milan</v>
      </c>
      <c r="Q42" s="14"/>
      <c r="R42" s="12" t="s">
        <v>7</v>
      </c>
      <c r="S42" s="14"/>
      <c r="T42" s="12"/>
      <c r="U42" s="6" t="str">
        <f t="shared" si="18"/>
        <v/>
      </c>
      <c r="V42" s="6" t="str">
        <f t="shared" si="19"/>
        <v/>
      </c>
    </row>
    <row r="43" spans="2:35" x14ac:dyDescent="0.25">
      <c r="B43" s="16" t="s">
        <v>176</v>
      </c>
      <c r="C43" s="11" t="str">
        <f>B29</f>
        <v>Nice</v>
      </c>
      <c r="D43" s="12" t="s">
        <v>7</v>
      </c>
      <c r="E43" s="13" t="str">
        <f>B30</f>
        <v>Chelsea</v>
      </c>
      <c r="F43" s="14">
        <v>1</v>
      </c>
      <c r="G43" s="12" t="s">
        <v>7</v>
      </c>
      <c r="H43" s="14">
        <v>0</v>
      </c>
      <c r="I43" s="12"/>
      <c r="J43" s="6">
        <f t="shared" si="16"/>
        <v>3</v>
      </c>
      <c r="K43" s="6">
        <f t="shared" si="17"/>
        <v>0</v>
      </c>
      <c r="M43" s="16" t="s">
        <v>176</v>
      </c>
      <c r="N43" s="11" t="str">
        <f>M29</f>
        <v>Bayern Munchen</v>
      </c>
      <c r="O43" s="12" t="s">
        <v>7</v>
      </c>
      <c r="P43" s="13" t="str">
        <f>M30</f>
        <v>FC Köln</v>
      </c>
      <c r="Q43" s="14"/>
      <c r="R43" s="12" t="s">
        <v>7</v>
      </c>
      <c r="S43" s="14"/>
      <c r="T43" s="12"/>
      <c r="U43" s="6" t="str">
        <f t="shared" si="18"/>
        <v/>
      </c>
      <c r="V43" s="6" t="str">
        <f t="shared" si="19"/>
        <v/>
      </c>
    </row>
    <row r="44" spans="2:35" x14ac:dyDescent="0.25">
      <c r="D44" s="3" t="s">
        <v>33</v>
      </c>
    </row>
    <row r="46" spans="2:35" x14ac:dyDescent="0.25">
      <c r="B46" s="2" t="s">
        <v>90</v>
      </c>
      <c r="D46" s="40"/>
      <c r="M46" s="2" t="s">
        <v>91</v>
      </c>
      <c r="N46" s="26" t="s">
        <v>33</v>
      </c>
      <c r="O46" s="40"/>
    </row>
    <row r="47" spans="2:35" x14ac:dyDescent="0.25">
      <c r="D47" s="40"/>
      <c r="O47" s="40"/>
      <c r="X47" s="37" t="str">
        <f>B46</f>
        <v>Poule B-C</v>
      </c>
      <c r="Y47" s="36" t="s">
        <v>80</v>
      </c>
      <c r="Z47" s="36" t="s">
        <v>81</v>
      </c>
      <c r="AA47" s="36" t="s">
        <v>82</v>
      </c>
      <c r="AB47" s="36" t="s">
        <v>88</v>
      </c>
      <c r="AC47" s="36" t="s">
        <v>4</v>
      </c>
      <c r="AD47" s="36" t="s">
        <v>83</v>
      </c>
      <c r="AE47" s="36" t="s">
        <v>84</v>
      </c>
      <c r="AF47" s="36" t="s">
        <v>85</v>
      </c>
      <c r="AG47" s="36" t="s">
        <v>86</v>
      </c>
      <c r="AH47" s="36" t="s">
        <v>87</v>
      </c>
      <c r="AI47" s="36" t="s">
        <v>5</v>
      </c>
    </row>
    <row r="48" spans="2:35" x14ac:dyDescent="0.25">
      <c r="B48" s="4" t="s">
        <v>111</v>
      </c>
      <c r="C48" s="55" t="s">
        <v>104</v>
      </c>
      <c r="D48" s="40" t="s">
        <v>33</v>
      </c>
      <c r="M48" s="1" t="str">
        <f>X29</f>
        <v>Nice</v>
      </c>
      <c r="N48" s="1" t="s">
        <v>135</v>
      </c>
      <c r="O48" s="40" t="s">
        <v>33</v>
      </c>
      <c r="X48" s="27" t="str">
        <f>B48</f>
        <v>Juventus</v>
      </c>
      <c r="Y48" s="6">
        <f>J56</f>
        <v>3</v>
      </c>
      <c r="Z48" s="6">
        <f>K58</f>
        <v>0</v>
      </c>
      <c r="AA48" s="6">
        <f>J61</f>
        <v>1</v>
      </c>
      <c r="AB48" s="6">
        <f>K63</f>
        <v>0</v>
      </c>
      <c r="AC48" s="28">
        <f>SUM(Y48:AB48)</f>
        <v>4</v>
      </c>
      <c r="AD48" s="6">
        <f>SUMIF(C56:C65,X48,F56:F65)+SUMIF(E56:E65,X48,H56:H65)</f>
        <v>5</v>
      </c>
      <c r="AE48" s="6">
        <f>SUMIF(C56:C65,X48,H56:H65)+SUMIF(E56:E65,X48,F56:F65)</f>
        <v>5</v>
      </c>
      <c r="AF48" s="6">
        <f>SUMPRODUCT((C56:C65=X48)*(J56:J65=3))+SUMPRODUCT((E56:E65=X48)*(K56:K65=3))</f>
        <v>1</v>
      </c>
      <c r="AG48" s="6">
        <f>SUMPRODUCT((C56:C65=X48)*(J56:J65=1))+SUMPRODUCT((E56:E65=X48)*(K56:K65=1))</f>
        <v>1</v>
      </c>
      <c r="AH48" s="6">
        <f>SUMPRODUCT((C56:C65=X48)*(J56:J65=0))+SUMPRODUCT((E56:E65=X48)*(K56:K65=0))</f>
        <v>2</v>
      </c>
      <c r="AI48" s="29">
        <f>RANK(AC48,AC48:AC52,0)</f>
        <v>4</v>
      </c>
    </row>
    <row r="49" spans="2:35" x14ac:dyDescent="0.25">
      <c r="B49" s="4" t="s">
        <v>106</v>
      </c>
      <c r="C49" s="55" t="s">
        <v>102</v>
      </c>
      <c r="D49" s="40"/>
      <c r="M49" s="1" t="str">
        <f>X30</f>
        <v>Chelsea</v>
      </c>
      <c r="N49" s="1" t="s">
        <v>101</v>
      </c>
      <c r="O49" s="40"/>
      <c r="X49" s="27" t="str">
        <f t="shared" ref="X49:X52" si="20">B49</f>
        <v>FC Köln</v>
      </c>
      <c r="Y49" s="6">
        <f>J57</f>
        <v>3</v>
      </c>
      <c r="Z49" s="6">
        <f>K59</f>
        <v>3</v>
      </c>
      <c r="AA49" s="6">
        <f>K61</f>
        <v>1</v>
      </c>
      <c r="AB49" s="6">
        <f>J64</f>
        <v>0</v>
      </c>
      <c r="AC49" s="28">
        <f t="shared" ref="AC49:AC52" si="21">SUM(Y49:AB49)</f>
        <v>7</v>
      </c>
      <c r="AD49" s="6">
        <f>SUMIF(C56:C65,X49,F56:F65)+SUMIF(E56:E65,X49,H56:H65)</f>
        <v>7</v>
      </c>
      <c r="AE49" s="6">
        <f>SUMIF(C56:C65,X49,H56:H65)+SUMIF(E56:E65,X49,F56:F65)</f>
        <v>3</v>
      </c>
      <c r="AF49" s="6">
        <f>SUMPRODUCT((C56:C65=X49)*(J56:J65=3))+SUMPRODUCT((E56:E65=X49)*(K56:K65=3))</f>
        <v>2</v>
      </c>
      <c r="AG49" s="6">
        <f>SUMPRODUCT((C56:C65=X49)*(J56:J65=1))+SUMPRODUCT((E56:E65=X49)*(K56:K65=1))</f>
        <v>1</v>
      </c>
      <c r="AH49" s="6">
        <f>SUMPRODUCT((C56:C65=X49)*(J56:J65=0))+SUMPRODUCT((E56:E65=X49)*(K56:K65=0))</f>
        <v>1</v>
      </c>
      <c r="AI49" s="29">
        <f>RANK(AC49,AC48:AC52,0)</f>
        <v>2</v>
      </c>
    </row>
    <row r="50" spans="2:35" x14ac:dyDescent="0.25">
      <c r="B50" s="4" t="s">
        <v>105</v>
      </c>
      <c r="C50" s="55" t="s">
        <v>102</v>
      </c>
      <c r="D50" s="40"/>
      <c r="M50" s="1" t="str">
        <f>X51</f>
        <v>AS Roma</v>
      </c>
      <c r="N50" s="1" t="s">
        <v>104</v>
      </c>
      <c r="O50" s="40"/>
      <c r="X50" s="27" t="str">
        <f t="shared" si="20"/>
        <v>Bayern Munchen</v>
      </c>
      <c r="Y50" s="6">
        <f>J58</f>
        <v>3</v>
      </c>
      <c r="Z50" s="6">
        <f>J60</f>
        <v>3</v>
      </c>
      <c r="AA50" s="6">
        <f>K62</f>
        <v>3</v>
      </c>
      <c r="AB50" s="6">
        <f>K64</f>
        <v>3</v>
      </c>
      <c r="AC50" s="28">
        <f t="shared" si="21"/>
        <v>12</v>
      </c>
      <c r="AD50" s="6">
        <f>SUMIF(C56:C65,X50,F56:F65)+SUMIF(E56:E65,X50,H56:H65)</f>
        <v>11</v>
      </c>
      <c r="AE50" s="6">
        <f>SUMIF(C56:C65,X50,H56:H65)+SUMIF(E56:E65,X50,F56:F65)</f>
        <v>4</v>
      </c>
      <c r="AF50" s="6">
        <f>SUMPRODUCT((C56:C65=X50)*(J56:J65=3))+SUMPRODUCT((E56:E65=X50)*(K56:K65=3))</f>
        <v>4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0</v>
      </c>
      <c r="AI50" s="29">
        <f>RANK(AC50,AC48:AC52,0)</f>
        <v>1</v>
      </c>
    </row>
    <row r="51" spans="2:35" x14ac:dyDescent="0.25">
      <c r="B51" s="4" t="s">
        <v>103</v>
      </c>
      <c r="C51" s="55" t="s">
        <v>104</v>
      </c>
      <c r="D51" s="40"/>
      <c r="M51" s="1" t="str">
        <f>X48</f>
        <v>Juventus</v>
      </c>
      <c r="N51" s="1" t="s">
        <v>104</v>
      </c>
      <c r="O51" s="40"/>
      <c r="P51" s="1" t="s">
        <v>33</v>
      </c>
      <c r="X51" s="27" t="str">
        <f t="shared" si="20"/>
        <v>AS Roma</v>
      </c>
      <c r="Y51" s="6">
        <f>K57</f>
        <v>0</v>
      </c>
      <c r="Z51" s="6">
        <f>K60</f>
        <v>0</v>
      </c>
      <c r="AA51" s="6">
        <f>J63</f>
        <v>3</v>
      </c>
      <c r="AB51" s="6">
        <f>J65</f>
        <v>3</v>
      </c>
      <c r="AC51" s="28">
        <f t="shared" si="21"/>
        <v>6</v>
      </c>
      <c r="AD51" s="6">
        <f>SUMIF(C56:C65,X51,F56:F65)+SUMIF(E56:E65,X51,H56:H65)</f>
        <v>6</v>
      </c>
      <c r="AE51" s="6">
        <f>SUMIF(C56:C65,X51,H56:H65)+SUMIF(E56:E65,X51,F56:F65)</f>
        <v>7</v>
      </c>
      <c r="AF51" s="6">
        <f>SUMPRODUCT((C56:C65=X51)*(J56:J65=3))+SUMPRODUCT((E56:E65=X51)*(K56:K65=3))</f>
        <v>2</v>
      </c>
      <c r="AG51" s="6">
        <f>SUMPRODUCT((C56:C65=X51)*(J56:J65=1))+SUMPRODUCT((E56:E65=X51)*(K56:K65=1))</f>
        <v>0</v>
      </c>
      <c r="AH51" s="6">
        <f>SUMPRODUCT((C56:C65=X51)*(J56:J65=0))+SUMPRODUCT((E56:E65=X51)*(K56:K65=0))</f>
        <v>2</v>
      </c>
      <c r="AI51" s="29">
        <f>RANK(AC51,AC48:AC52,0)</f>
        <v>3</v>
      </c>
    </row>
    <row r="52" spans="2:35" x14ac:dyDescent="0.25">
      <c r="B52" s="4" t="s">
        <v>153</v>
      </c>
      <c r="C52" s="55" t="s">
        <v>135</v>
      </c>
      <c r="D52" s="40"/>
      <c r="M52" s="1" t="str">
        <f>X52</f>
        <v>Lille</v>
      </c>
      <c r="N52" s="1" t="s">
        <v>135</v>
      </c>
      <c r="O52" s="40"/>
      <c r="X52" s="27" t="str">
        <f t="shared" si="20"/>
        <v>Lille</v>
      </c>
      <c r="Y52" s="6">
        <f>K56</f>
        <v>0</v>
      </c>
      <c r="Z52" s="6">
        <f>J59</f>
        <v>0</v>
      </c>
      <c r="AA52" s="6">
        <f>J62</f>
        <v>0</v>
      </c>
      <c r="AB52" s="6">
        <f>K65</f>
        <v>0</v>
      </c>
      <c r="AC52" s="28">
        <f t="shared" si="21"/>
        <v>0</v>
      </c>
      <c r="AD52" s="6">
        <f>SUMIF(C56:C65,X52,F56:F65)+SUMIF(E56:E65,X52,H56:H65)</f>
        <v>1</v>
      </c>
      <c r="AE52" s="6">
        <f>SUMIF(C56:C65,X52,H56:H65)+SUMIF(E56:E65,X52,F56:F65)</f>
        <v>11</v>
      </c>
      <c r="AF52" s="6">
        <f>SUMPRODUCT((C56:C65=X52)*(J56:J65=3))+SUMPRODUCT((E56:E65=X52)*(K56:K65=3))</f>
        <v>0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4</v>
      </c>
      <c r="AI52" s="29">
        <f>RANK(AC52,AC48:AC52,0)</f>
        <v>5</v>
      </c>
    </row>
    <row r="53" spans="2:35" x14ac:dyDescent="0.25">
      <c r="D53" s="40"/>
      <c r="O53" s="40"/>
      <c r="T53" s="39"/>
      <c r="U53" s="39"/>
      <c r="V53" s="39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2:35" x14ac:dyDescent="0.25">
      <c r="B54" s="2" t="s">
        <v>205</v>
      </c>
      <c r="D54" s="40"/>
      <c r="M54" s="2" t="s">
        <v>206</v>
      </c>
      <c r="O54" s="40"/>
      <c r="R54" s="40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2:35" x14ac:dyDescent="0.25">
      <c r="B55" s="8"/>
      <c r="C55" s="8"/>
      <c r="D55" s="38"/>
      <c r="E55" s="8"/>
      <c r="F55" s="73" t="s">
        <v>5</v>
      </c>
      <c r="G55" s="74"/>
      <c r="H55" s="74"/>
      <c r="I55" s="8"/>
      <c r="J55" s="75" t="s">
        <v>4</v>
      </c>
      <c r="K55" s="73"/>
      <c r="M55" s="8"/>
      <c r="N55" s="8"/>
      <c r="O55" s="38"/>
      <c r="P55" s="8"/>
      <c r="Q55" s="73" t="s">
        <v>5</v>
      </c>
      <c r="R55" s="74"/>
      <c r="S55" s="74"/>
      <c r="T55" s="8"/>
      <c r="U55" s="75" t="s">
        <v>4</v>
      </c>
      <c r="V55" s="73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2:35" x14ac:dyDescent="0.25">
      <c r="B56" s="16" t="s">
        <v>177</v>
      </c>
      <c r="C56" s="11" t="str">
        <f>B48</f>
        <v>Juventus</v>
      </c>
      <c r="D56" s="12" t="s">
        <v>7</v>
      </c>
      <c r="E56" s="13" t="str">
        <f>B52</f>
        <v>Lille</v>
      </c>
      <c r="F56" s="14">
        <v>3</v>
      </c>
      <c r="G56" s="12" t="s">
        <v>7</v>
      </c>
      <c r="H56" s="14">
        <v>0</v>
      </c>
      <c r="I56" s="12"/>
      <c r="J56" s="6">
        <f>IF(F56="","",IF(F56&gt;H56,3,IF(F56=H56,1,0)))</f>
        <v>3</v>
      </c>
      <c r="K56" s="6">
        <f>IF(H56="","",IF(H56&gt;F56,3,IF(H56=F56,1,0)))</f>
        <v>0</v>
      </c>
      <c r="M56" s="10" t="s">
        <v>157</v>
      </c>
      <c r="N56" s="11" t="str">
        <f>M48</f>
        <v>Nice</v>
      </c>
      <c r="O56" s="12" t="s">
        <v>7</v>
      </c>
      <c r="P56" s="13" t="str">
        <f>M52</f>
        <v>Lille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2:35" x14ac:dyDescent="0.25">
      <c r="B57" s="16" t="s">
        <v>178</v>
      </c>
      <c r="C57" s="11" t="str">
        <f>B49</f>
        <v>FC Köln</v>
      </c>
      <c r="D57" s="12" t="s">
        <v>7</v>
      </c>
      <c r="E57" s="13" t="str">
        <f>B51</f>
        <v>AS Roma</v>
      </c>
      <c r="F57" s="14">
        <v>2</v>
      </c>
      <c r="G57" s="12" t="s">
        <v>7</v>
      </c>
      <c r="H57" s="14">
        <v>0</v>
      </c>
      <c r="I57" s="12"/>
      <c r="J57" s="6">
        <f t="shared" ref="J57:J61" si="22">IF(F57="","",IF(F57&gt;H57,3,IF(F57=H57,1,0)))</f>
        <v>3</v>
      </c>
      <c r="K57" s="6">
        <f t="shared" ref="K57:K61" si="23">IF(H57="","",IF(H57&gt;F57,3,IF(H57=F57,1,0)))</f>
        <v>0</v>
      </c>
      <c r="M57" s="16" t="s">
        <v>158</v>
      </c>
      <c r="N57" s="11" t="str">
        <f>M49</f>
        <v>Chelsea</v>
      </c>
      <c r="O57" s="12" t="s">
        <v>7</v>
      </c>
      <c r="P57" s="13" t="str">
        <f>M51</f>
        <v>Juventus</v>
      </c>
      <c r="Q57" s="14"/>
      <c r="R57" s="12" t="s">
        <v>7</v>
      </c>
      <c r="S57" s="14"/>
      <c r="T57" s="12"/>
      <c r="U57" s="6" t="str">
        <f t="shared" ref="U57:U61" si="24">IF(Q57="","",IF(Q57&gt;S57,3,IF(Q57=S57,1,0)))</f>
        <v/>
      </c>
      <c r="V57" s="6" t="str">
        <f t="shared" ref="V57:V61" si="25">IF(S57="","",IF(S57&gt;Q57,3,IF(S57=Q57,1,0)))</f>
        <v/>
      </c>
      <c r="X57" s="37" t="str">
        <f>M46</f>
        <v>Poule B-CC</v>
      </c>
      <c r="Y57" s="36" t="s">
        <v>80</v>
      </c>
      <c r="Z57" s="36" t="s">
        <v>81</v>
      </c>
      <c r="AA57" s="36" t="s">
        <v>82</v>
      </c>
      <c r="AB57" s="36" t="s">
        <v>88</v>
      </c>
      <c r="AC57" s="36" t="s">
        <v>4</v>
      </c>
      <c r="AD57" s="36" t="s">
        <v>83</v>
      </c>
      <c r="AE57" s="36" t="s">
        <v>84</v>
      </c>
      <c r="AF57" s="36" t="s">
        <v>85</v>
      </c>
      <c r="AG57" s="36" t="s">
        <v>86</v>
      </c>
      <c r="AH57" s="36" t="s">
        <v>87</v>
      </c>
      <c r="AI57" s="36" t="s">
        <v>5</v>
      </c>
    </row>
    <row r="58" spans="2:35" x14ac:dyDescent="0.25">
      <c r="B58" s="16" t="s">
        <v>179</v>
      </c>
      <c r="C58" s="11" t="str">
        <f>B50</f>
        <v>Bayern Munchen</v>
      </c>
      <c r="D58" s="12" t="s">
        <v>7</v>
      </c>
      <c r="E58" s="13" t="str">
        <f>B48</f>
        <v>Juventus</v>
      </c>
      <c r="F58" s="14">
        <v>3</v>
      </c>
      <c r="G58" s="17" t="s">
        <v>7</v>
      </c>
      <c r="H58" s="14">
        <v>1</v>
      </c>
      <c r="I58" s="12"/>
      <c r="J58" s="6">
        <f t="shared" si="22"/>
        <v>3</v>
      </c>
      <c r="K58" s="6">
        <f t="shared" si="23"/>
        <v>0</v>
      </c>
      <c r="M58" s="16" t="s">
        <v>159</v>
      </c>
      <c r="N58" s="11" t="str">
        <f>M50</f>
        <v>AS Roma</v>
      </c>
      <c r="O58" s="12" t="s">
        <v>7</v>
      </c>
      <c r="P58" s="13" t="str">
        <f>M48</f>
        <v>Nice</v>
      </c>
      <c r="Q58" s="14"/>
      <c r="R58" s="17" t="s">
        <v>7</v>
      </c>
      <c r="S58" s="14"/>
      <c r="T58" s="12"/>
      <c r="U58" s="6" t="str">
        <f t="shared" si="24"/>
        <v/>
      </c>
      <c r="V58" s="6" t="str">
        <f t="shared" si="25"/>
        <v/>
      </c>
      <c r="X58" s="27" t="str">
        <f>M48</f>
        <v>Nice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</row>
    <row r="59" spans="2:35" x14ac:dyDescent="0.25">
      <c r="B59" s="16" t="s">
        <v>180</v>
      </c>
      <c r="C59" s="11" t="str">
        <f>B52</f>
        <v>Lille</v>
      </c>
      <c r="D59" s="12" t="s">
        <v>7</v>
      </c>
      <c r="E59" s="13" t="str">
        <f>B49</f>
        <v>FC Köln</v>
      </c>
      <c r="F59" s="14">
        <v>0</v>
      </c>
      <c r="G59" s="12" t="s">
        <v>7</v>
      </c>
      <c r="H59" s="14">
        <v>4</v>
      </c>
      <c r="I59" s="12"/>
      <c r="J59" s="6">
        <f t="shared" si="22"/>
        <v>0</v>
      </c>
      <c r="K59" s="6">
        <f t="shared" si="23"/>
        <v>3</v>
      </c>
      <c r="M59" s="16" t="s">
        <v>160</v>
      </c>
      <c r="N59" s="11" t="str">
        <f>M52</f>
        <v>Lille</v>
      </c>
      <c r="O59" s="12" t="s">
        <v>7</v>
      </c>
      <c r="P59" s="13" t="str">
        <f>M49</f>
        <v>Chelsea</v>
      </c>
      <c r="Q59" s="14"/>
      <c r="R59" s="12" t="s">
        <v>7</v>
      </c>
      <c r="S59" s="14"/>
      <c r="T59" s="12"/>
      <c r="U59" s="6" t="str">
        <f t="shared" si="24"/>
        <v/>
      </c>
      <c r="V59" s="6" t="str">
        <f t="shared" si="25"/>
        <v/>
      </c>
      <c r="X59" s="27" t="str">
        <f t="shared" ref="X59:X62" si="26">M49</f>
        <v>Chelsea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27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</row>
    <row r="60" spans="2:35" x14ac:dyDescent="0.25">
      <c r="B60" s="16" t="s">
        <v>181</v>
      </c>
      <c r="C60" s="11" t="str">
        <f>B50</f>
        <v>Bayern Munchen</v>
      </c>
      <c r="D60" s="12" t="s">
        <v>7</v>
      </c>
      <c r="E60" s="13" t="str">
        <f>B51</f>
        <v>AS Roma</v>
      </c>
      <c r="F60" s="14">
        <v>3</v>
      </c>
      <c r="G60" s="12" t="s">
        <v>7</v>
      </c>
      <c r="H60" s="14">
        <v>2</v>
      </c>
      <c r="I60" s="12"/>
      <c r="J60" s="6">
        <f t="shared" si="22"/>
        <v>3</v>
      </c>
      <c r="K60" s="6">
        <f t="shared" si="23"/>
        <v>0</v>
      </c>
      <c r="M60" s="16" t="s">
        <v>161</v>
      </c>
      <c r="N60" s="11" t="str">
        <f>M50</f>
        <v>AS Roma</v>
      </c>
      <c r="O60" s="12" t="s">
        <v>7</v>
      </c>
      <c r="P60" s="13" t="str">
        <f>M51</f>
        <v>Juventus</v>
      </c>
      <c r="Q60" s="14"/>
      <c r="R60" s="12" t="s">
        <v>7</v>
      </c>
      <c r="S60" s="14"/>
      <c r="T60" s="12"/>
      <c r="U60" s="6" t="str">
        <f t="shared" si="24"/>
        <v/>
      </c>
      <c r="V60" s="6" t="str">
        <f t="shared" si="25"/>
        <v/>
      </c>
      <c r="X60" s="27" t="str">
        <f t="shared" si="26"/>
        <v>AS Roma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27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</row>
    <row r="61" spans="2:35" x14ac:dyDescent="0.25">
      <c r="B61" s="16" t="s">
        <v>182</v>
      </c>
      <c r="C61" s="11" t="str">
        <f>B48</f>
        <v>Juventus</v>
      </c>
      <c r="D61" s="12" t="s">
        <v>7</v>
      </c>
      <c r="E61" s="13" t="str">
        <f>B49</f>
        <v>FC Köln</v>
      </c>
      <c r="F61" s="14">
        <v>0</v>
      </c>
      <c r="G61" s="12" t="s">
        <v>7</v>
      </c>
      <c r="H61" s="14">
        <v>0</v>
      </c>
      <c r="I61" s="12"/>
      <c r="J61" s="6">
        <f t="shared" si="22"/>
        <v>1</v>
      </c>
      <c r="K61" s="6">
        <f t="shared" si="23"/>
        <v>1</v>
      </c>
      <c r="M61" s="16" t="s">
        <v>162</v>
      </c>
      <c r="N61" s="11" t="str">
        <f>M48</f>
        <v>Nice</v>
      </c>
      <c r="O61" s="12" t="s">
        <v>7</v>
      </c>
      <c r="P61" s="13" t="str">
        <f>M49</f>
        <v>Chelsea</v>
      </c>
      <c r="Q61" s="14"/>
      <c r="R61" s="12" t="s">
        <v>7</v>
      </c>
      <c r="S61" s="14"/>
      <c r="T61" s="12"/>
      <c r="U61" s="6" t="str">
        <f t="shared" si="24"/>
        <v/>
      </c>
      <c r="V61" s="6" t="str">
        <f t="shared" si="25"/>
        <v/>
      </c>
      <c r="X61" s="27" t="str">
        <f t="shared" si="26"/>
        <v>Juventus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27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</row>
    <row r="62" spans="2:35" x14ac:dyDescent="0.25">
      <c r="B62" s="16" t="s">
        <v>183</v>
      </c>
      <c r="C62" s="11" t="str">
        <f>B52</f>
        <v>Lille</v>
      </c>
      <c r="D62" s="12" t="s">
        <v>7</v>
      </c>
      <c r="E62" s="13" t="str">
        <f>B50</f>
        <v>Bayern Munchen</v>
      </c>
      <c r="F62" s="14">
        <v>0</v>
      </c>
      <c r="G62" s="12" t="s">
        <v>7</v>
      </c>
      <c r="H62" s="14">
        <v>2</v>
      </c>
      <c r="I62" s="12"/>
      <c r="J62" s="6">
        <f>IF(F62="","",IF(F62&gt;H62,3,IF(F62=H62,1,0)))</f>
        <v>0</v>
      </c>
      <c r="K62" s="6">
        <f>IF(H62="","",IF(H62&gt;F62,3,IF(H62=F62,1,0)))</f>
        <v>3</v>
      </c>
      <c r="M62" s="10" t="s">
        <v>163</v>
      </c>
      <c r="N62" s="11" t="str">
        <f>M52</f>
        <v>Lille</v>
      </c>
      <c r="O62" s="12" t="s">
        <v>7</v>
      </c>
      <c r="P62" s="13" t="str">
        <f>M50</f>
        <v>AS Roma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26"/>
        <v>Lille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27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</row>
    <row r="63" spans="2:35" x14ac:dyDescent="0.25">
      <c r="B63" s="16" t="s">
        <v>184</v>
      </c>
      <c r="C63" s="11" t="str">
        <f>B51</f>
        <v>AS Roma</v>
      </c>
      <c r="D63" s="12" t="s">
        <v>7</v>
      </c>
      <c r="E63" s="13" t="str">
        <f>B48</f>
        <v>Juventus</v>
      </c>
      <c r="F63" s="14">
        <v>2</v>
      </c>
      <c r="G63" s="12" t="s">
        <v>7</v>
      </c>
      <c r="H63" s="14">
        <v>1</v>
      </c>
      <c r="I63" s="12"/>
      <c r="J63" s="6">
        <f t="shared" ref="J63:J65" si="28">IF(F63="","",IF(F63&gt;H63,3,IF(F63=H63,1,0)))</f>
        <v>3</v>
      </c>
      <c r="K63" s="6">
        <f t="shared" ref="K63:K65" si="29">IF(H63="","",IF(H63&gt;F63,3,IF(H63=F63,1,0)))</f>
        <v>0</v>
      </c>
      <c r="M63" s="16" t="s">
        <v>164</v>
      </c>
      <c r="N63" s="11" t="str">
        <f>M51</f>
        <v>Juventus</v>
      </c>
      <c r="O63" s="12" t="s">
        <v>7</v>
      </c>
      <c r="P63" s="13" t="str">
        <f>M48</f>
        <v>Nice</v>
      </c>
      <c r="Q63" s="14"/>
      <c r="R63" s="12" t="s">
        <v>7</v>
      </c>
      <c r="S63" s="14"/>
      <c r="T63" s="12"/>
      <c r="U63" s="6" t="str">
        <f t="shared" ref="U63:U65" si="30">IF(Q63="","",IF(Q63&gt;S63,3,IF(Q63=S63,1,0)))</f>
        <v/>
      </c>
      <c r="V63" s="6" t="str">
        <f t="shared" ref="V63:V65" si="31">IF(S63="","",IF(S63&gt;Q63,3,IF(S63=Q63,1,0)))</f>
        <v/>
      </c>
    </row>
    <row r="64" spans="2:35" x14ac:dyDescent="0.25">
      <c r="B64" s="16" t="s">
        <v>185</v>
      </c>
      <c r="C64" s="11" t="str">
        <f>B49</f>
        <v>FC Köln</v>
      </c>
      <c r="D64" s="12" t="s">
        <v>7</v>
      </c>
      <c r="E64" s="13" t="str">
        <f>B50</f>
        <v>Bayern Munchen</v>
      </c>
      <c r="F64" s="14">
        <v>1</v>
      </c>
      <c r="G64" s="12" t="s">
        <v>7</v>
      </c>
      <c r="H64" s="14">
        <v>3</v>
      </c>
      <c r="I64" s="12"/>
      <c r="J64" s="6">
        <f t="shared" si="28"/>
        <v>0</v>
      </c>
      <c r="K64" s="6">
        <f t="shared" si="29"/>
        <v>3</v>
      </c>
      <c r="M64" s="16" t="s">
        <v>165</v>
      </c>
      <c r="N64" s="11" t="str">
        <f>M49</f>
        <v>Chelsea</v>
      </c>
      <c r="O64" s="12" t="s">
        <v>7</v>
      </c>
      <c r="P64" s="13" t="str">
        <f>M50</f>
        <v>AS Roma</v>
      </c>
      <c r="Q64" s="14"/>
      <c r="R64" s="12" t="s">
        <v>7</v>
      </c>
      <c r="S64" s="14"/>
      <c r="T64" s="12"/>
      <c r="U64" s="6" t="str">
        <f t="shared" si="30"/>
        <v/>
      </c>
      <c r="V64" s="6" t="str">
        <f t="shared" si="31"/>
        <v/>
      </c>
    </row>
    <row r="65" spans="2:22" x14ac:dyDescent="0.25">
      <c r="B65" s="16" t="s">
        <v>186</v>
      </c>
      <c r="C65" s="11" t="str">
        <f>B51</f>
        <v>AS Roma</v>
      </c>
      <c r="D65" s="12" t="s">
        <v>7</v>
      </c>
      <c r="E65" s="13" t="str">
        <f>B52</f>
        <v>Lille</v>
      </c>
      <c r="F65" s="14">
        <v>2</v>
      </c>
      <c r="G65" s="12" t="s">
        <v>7</v>
      </c>
      <c r="H65" s="14">
        <v>1</v>
      </c>
      <c r="I65" s="12"/>
      <c r="J65" s="6">
        <f t="shared" si="28"/>
        <v>3</v>
      </c>
      <c r="K65" s="6">
        <f t="shared" si="29"/>
        <v>0</v>
      </c>
      <c r="M65" s="16" t="s">
        <v>166</v>
      </c>
      <c r="N65" s="11" t="str">
        <f>M51</f>
        <v>Juventus</v>
      </c>
      <c r="O65" s="12" t="s">
        <v>7</v>
      </c>
      <c r="P65" s="13" t="str">
        <f>M52</f>
        <v>Lille</v>
      </c>
      <c r="Q65" s="14"/>
      <c r="R65" s="12" t="s">
        <v>7</v>
      </c>
      <c r="S65" s="14"/>
      <c r="T65" s="12"/>
      <c r="U65" s="6" t="str">
        <f t="shared" si="30"/>
        <v/>
      </c>
      <c r="V65" s="6" t="str">
        <f t="shared" si="31"/>
        <v/>
      </c>
    </row>
  </sheetData>
  <mergeCells count="14">
    <mergeCell ref="F55:H55"/>
    <mergeCell ref="J55:K55"/>
    <mergeCell ref="Q55:S55"/>
    <mergeCell ref="U55:V55"/>
    <mergeCell ref="U11:V11"/>
    <mergeCell ref="F33:H33"/>
    <mergeCell ref="J33:K33"/>
    <mergeCell ref="Q33:S33"/>
    <mergeCell ref="U33:V33"/>
    <mergeCell ref="C1:E1"/>
    <mergeCell ref="N1:P1"/>
    <mergeCell ref="F11:H11"/>
    <mergeCell ref="J11:K11"/>
    <mergeCell ref="Q11:S11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55"/>
  <sheetViews>
    <sheetView zoomScale="80" zoomScaleNormal="80" workbookViewId="0">
      <selection activeCell="N38" sqref="N38"/>
    </sheetView>
  </sheetViews>
  <sheetFormatPr defaultRowHeight="15" x14ac:dyDescent="0.2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0" bestFit="1" customWidth="1"/>
    <col min="5" max="5" width="20.28515625" style="1" bestFit="1" customWidth="1"/>
    <col min="6" max="6" width="3.28515625" style="1" customWidth="1"/>
    <col min="7" max="7" width="1.5703125" style="1" bestFit="1" customWidth="1"/>
    <col min="8" max="8" width="3.5703125" style="1" customWidth="1"/>
    <col min="9" max="9" width="3.42578125" style="1" customWidth="1"/>
    <col min="10" max="11" width="5.140625" style="1" customWidth="1"/>
    <col min="12" max="12" width="9.140625" style="1"/>
    <col min="13" max="13" width="20.140625" style="1" bestFit="1" customWidth="1"/>
    <col min="14" max="14" width="20.28515625" style="1" bestFit="1" customWidth="1"/>
    <col min="15" max="15" width="1.5703125" style="40" bestFit="1" customWidth="1"/>
    <col min="16" max="16" width="20.28515625" style="1" bestFit="1" customWidth="1"/>
    <col min="17" max="17" width="4.85546875" style="1" customWidth="1"/>
    <col min="18" max="18" width="1.5703125" style="1" bestFit="1" customWidth="1"/>
    <col min="19" max="19" width="4.5703125" style="1" customWidth="1"/>
    <col min="20" max="22" width="4.28515625" style="1" customWidth="1"/>
    <col min="23" max="23" width="9.140625" style="1"/>
    <col min="24" max="24" width="17.85546875" style="1" bestFit="1" customWidth="1"/>
    <col min="25" max="16384" width="9.140625" style="1"/>
  </cols>
  <sheetData>
    <row r="1" spans="1:34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B1" s="35" t="s">
        <v>89</v>
      </c>
    </row>
    <row r="2" spans="1:34" x14ac:dyDescent="0.25">
      <c r="B2" s="2" t="s">
        <v>240</v>
      </c>
      <c r="M2" s="2" t="s">
        <v>241</v>
      </c>
    </row>
    <row r="3" spans="1:34" x14ac:dyDescent="0.25">
      <c r="X3" s="37" t="str">
        <f>B2</f>
        <v>Poule MB-A</v>
      </c>
      <c r="Y3" s="36" t="s">
        <v>80</v>
      </c>
      <c r="Z3" s="36" t="s">
        <v>81</v>
      </c>
      <c r="AA3" s="36" t="s">
        <v>82</v>
      </c>
      <c r="AB3" s="36" t="s">
        <v>4</v>
      </c>
      <c r="AC3" s="36" t="s">
        <v>83</v>
      </c>
      <c r="AD3" s="36" t="s">
        <v>84</v>
      </c>
      <c r="AE3" s="36" t="s">
        <v>85</v>
      </c>
      <c r="AF3" s="36" t="s">
        <v>86</v>
      </c>
      <c r="AG3" s="36" t="s">
        <v>87</v>
      </c>
      <c r="AH3" s="36" t="s">
        <v>5</v>
      </c>
    </row>
    <row r="4" spans="1:34" x14ac:dyDescent="0.25">
      <c r="A4" s="1">
        <v>1</v>
      </c>
      <c r="B4" s="4" t="s">
        <v>105</v>
      </c>
      <c r="C4" s="55" t="s">
        <v>102</v>
      </c>
      <c r="M4" s="1" t="str">
        <f>X4</f>
        <v>Bayern Munchen</v>
      </c>
      <c r="N4" s="4" t="s">
        <v>102</v>
      </c>
      <c r="X4" s="27" t="str">
        <f>B4</f>
        <v>Bayern Munchen</v>
      </c>
      <c r="Y4" s="6">
        <f>J11</f>
        <v>3</v>
      </c>
      <c r="Z4" s="6">
        <f>J13</f>
        <v>1</v>
      </c>
      <c r="AA4" s="6">
        <f>K15</f>
        <v>3</v>
      </c>
      <c r="AB4" s="28">
        <f>SUM(Y4:AA4)</f>
        <v>7</v>
      </c>
      <c r="AC4" s="6">
        <f>SUMIF(C11:C16,X4,F11:F16)+SUMIF(E11:E16,X4,H11:H16)</f>
        <v>2</v>
      </c>
      <c r="AD4" s="6">
        <f>SUMIF(C11:C16,X4,H11:H16)+SUMIF(E11:E16,X4,F11:F16)</f>
        <v>0</v>
      </c>
      <c r="AE4" s="6">
        <f>SUMPRODUCT((C11:C16=X4)*(J11:J16=3))+SUMPRODUCT((E11:E16=X4)*(K11:K16=3))</f>
        <v>2</v>
      </c>
      <c r="AF4" s="6">
        <f>SUMPRODUCT((C11:C16=X4)*(J11:J16=1))+SUMPRODUCT((E11:E16=X4)*(K11:K16=1))</f>
        <v>1</v>
      </c>
      <c r="AG4" s="6">
        <f>SUMPRODUCT((C11:C16=X4)*(J11:J16=0))+SUMPRODUCT((E11:E16=X4)*(K11:K16=0))</f>
        <v>0</v>
      </c>
      <c r="AH4" s="29">
        <f>RANK(AB4,AB4:AB7,0)</f>
        <v>1</v>
      </c>
    </row>
    <row r="5" spans="1:34" x14ac:dyDescent="0.25">
      <c r="A5" s="1">
        <v>2</v>
      </c>
      <c r="B5" s="4" t="s">
        <v>111</v>
      </c>
      <c r="C5" s="55" t="s">
        <v>104</v>
      </c>
      <c r="M5" s="1" t="str">
        <f>X5</f>
        <v>Juventus</v>
      </c>
      <c r="N5" s="4" t="s">
        <v>104</v>
      </c>
      <c r="X5" s="27" t="str">
        <f t="shared" ref="X5:X7" si="0">B5</f>
        <v>Juventus</v>
      </c>
      <c r="Y5" s="6">
        <f>K11</f>
        <v>0</v>
      </c>
      <c r="Z5" s="6">
        <f>J14</f>
        <v>3</v>
      </c>
      <c r="AA5" s="6">
        <f>J16</f>
        <v>3</v>
      </c>
      <c r="AB5" s="28">
        <f t="shared" ref="AB5:AB7" si="1">SUM(Y5:AA5)</f>
        <v>6</v>
      </c>
      <c r="AC5" s="6">
        <f>SUMIF(C11:C16,X5,F11:F16)+SUMIF(E11:E16,X5,H11:H16)</f>
        <v>7</v>
      </c>
      <c r="AD5" s="6">
        <f>SUMIF(C11:C16,X5,H11:H16)+SUMIF(E11:E16,X5,F11:F16)</f>
        <v>1</v>
      </c>
      <c r="AE5" s="6">
        <f>SUMPRODUCT((C11:C16=X5)*(J11:J16=3))+SUMPRODUCT((E11:E16=X5)*(K11:K16=3))</f>
        <v>2</v>
      </c>
      <c r="AF5" s="6">
        <f>SUMPRODUCT((C11:C16=X5)*(J11:J16=1))+SUMPRODUCT((E11:E16=X5)*(K11:K16=1))</f>
        <v>0</v>
      </c>
      <c r="AG5" s="6">
        <f>SUMPRODUCT((C11:C16=X5)*(J11:J16=0))+SUMPRODUCT((E11:E16=X5)*(K11:K16=0))</f>
        <v>1</v>
      </c>
      <c r="AH5" s="29">
        <f>RANK(AB5,AB4:AB7,0)</f>
        <v>2</v>
      </c>
    </row>
    <row r="6" spans="1:34" x14ac:dyDescent="0.25">
      <c r="A6" s="1">
        <v>3</v>
      </c>
      <c r="B6" s="4" t="s">
        <v>117</v>
      </c>
      <c r="C6" s="55" t="s">
        <v>99</v>
      </c>
      <c r="M6" s="1" t="str">
        <f>X22</f>
        <v>Ajax</v>
      </c>
      <c r="N6" s="4" t="s">
        <v>99</v>
      </c>
      <c r="X6" s="27" t="str">
        <f t="shared" si="0"/>
        <v>Feyenoord</v>
      </c>
      <c r="Y6" s="6">
        <f>J12</f>
        <v>3</v>
      </c>
      <c r="Z6" s="6">
        <f>K13</f>
        <v>1</v>
      </c>
      <c r="AA6" s="6">
        <f>K16</f>
        <v>0</v>
      </c>
      <c r="AB6" s="28">
        <f t="shared" si="1"/>
        <v>4</v>
      </c>
      <c r="AC6" s="6">
        <f>SUMIF(C11:C16,X6,F11:F16)+SUMIF(E11:E16,X6,H11:H16)</f>
        <v>1</v>
      </c>
      <c r="AD6" s="6">
        <f>SUMIF(C11:C16,X6,H11:H16)+SUMIF(E11:E16,X6,F11:F16)</f>
        <v>2</v>
      </c>
      <c r="AE6" s="6">
        <f>SUMPRODUCT((C11:C16=X6)*(J11:J16=3))+SUMPRODUCT((E11:E16=X6)*(K11:K16=3))</f>
        <v>1</v>
      </c>
      <c r="AF6" s="6">
        <f>SUMPRODUCT((C11:C16=X6)*(J11:J16=1))+SUMPRODUCT((E11:E16=X6)*(K11:K16=1))</f>
        <v>1</v>
      </c>
      <c r="AG6" s="6">
        <f>SUMPRODUCT((C11:C16=X6)*(J11:J16=0))+SUMPRODUCT((E11:E16=X6)*(K11:K16=0))</f>
        <v>1</v>
      </c>
      <c r="AH6" s="29">
        <f>RANK(AB6,AB4:AB7,0)</f>
        <v>3</v>
      </c>
    </row>
    <row r="7" spans="1:34" x14ac:dyDescent="0.25">
      <c r="A7" s="1">
        <v>4</v>
      </c>
      <c r="B7" s="4" t="s">
        <v>116</v>
      </c>
      <c r="C7" s="55" t="s">
        <v>239</v>
      </c>
      <c r="M7" s="1" t="str">
        <f>X24</f>
        <v>Manchester United</v>
      </c>
      <c r="N7" s="4" t="s">
        <v>239</v>
      </c>
      <c r="X7" s="27" t="str">
        <f t="shared" si="0"/>
        <v>Chelsea</v>
      </c>
      <c r="Y7" s="6">
        <f>K12</f>
        <v>0</v>
      </c>
      <c r="Z7" s="6">
        <f>K14</f>
        <v>0</v>
      </c>
      <c r="AA7" s="6">
        <f>J15</f>
        <v>0</v>
      </c>
      <c r="AB7" s="28">
        <f t="shared" si="1"/>
        <v>0</v>
      </c>
      <c r="AC7" s="6">
        <f>SUMIF(C11:C16,X7,F11:F16)+SUMIF(E11:E16,X7,H11:H16)</f>
        <v>0</v>
      </c>
      <c r="AD7" s="6">
        <f>SUMIF(C11:C16,X7,H11:H16)+SUMIF(E11:E16,X7,F11:F16)</f>
        <v>7</v>
      </c>
      <c r="AE7" s="6">
        <f>SUMPRODUCT((C11:C16=X7)*(J11:J16=3))+SUMPRODUCT((E11:E16=X7)*(K11:K16=3))</f>
        <v>0</v>
      </c>
      <c r="AF7" s="6">
        <f>SUMPRODUCT((C11:C16=X7)*(J11:J16=1))+SUMPRODUCT((E11:E16=X7)*(K11:K16=1))</f>
        <v>0</v>
      </c>
      <c r="AG7" s="6">
        <f>SUMPRODUCT((C11:C16=X7)*(J11:J16=0))+SUMPRODUCT((E11:E16=X7)*(K11:K16=0))</f>
        <v>3</v>
      </c>
      <c r="AH7" s="29">
        <f>RANK(AB7,AB4:AB7,0)</f>
        <v>4</v>
      </c>
    </row>
    <row r="8" spans="1:34" x14ac:dyDescent="0.25">
      <c r="B8" s="4"/>
      <c r="C8" s="5"/>
      <c r="M8" s="4"/>
      <c r="N8" s="5"/>
      <c r="X8"/>
      <c r="Y8" s="39"/>
      <c r="Z8" s="39"/>
      <c r="AA8" s="39"/>
      <c r="AB8" s="39"/>
      <c r="AC8" s="39"/>
      <c r="AD8" s="39"/>
      <c r="AE8" s="39"/>
      <c r="AF8" s="30"/>
    </row>
    <row r="9" spans="1:34" x14ac:dyDescent="0.25">
      <c r="B9" s="2" t="s">
        <v>208</v>
      </c>
      <c r="M9" s="2" t="s">
        <v>210</v>
      </c>
      <c r="X9"/>
      <c r="Y9" s="39"/>
      <c r="Z9" s="39"/>
      <c r="AA9" s="39"/>
      <c r="AB9" s="39"/>
      <c r="AC9" s="39"/>
      <c r="AD9" s="39"/>
      <c r="AE9" s="39"/>
      <c r="AF9"/>
    </row>
    <row r="10" spans="1:34" x14ac:dyDescent="0.25">
      <c r="B10" s="8"/>
      <c r="C10" s="8"/>
      <c r="D10" s="38"/>
      <c r="E10" s="8"/>
      <c r="F10" s="73" t="s">
        <v>5</v>
      </c>
      <c r="G10" s="74"/>
      <c r="H10" s="74"/>
      <c r="I10" s="8"/>
      <c r="J10" s="75" t="s">
        <v>4</v>
      </c>
      <c r="K10" s="73"/>
      <c r="M10" s="8"/>
      <c r="N10" s="8"/>
      <c r="O10" s="38"/>
      <c r="P10" s="8"/>
      <c r="Q10" s="73" t="s">
        <v>5</v>
      </c>
      <c r="R10" s="74"/>
      <c r="S10" s="74"/>
      <c r="T10" s="8"/>
      <c r="U10" s="75" t="s">
        <v>4</v>
      </c>
      <c r="V10" s="73"/>
      <c r="X10"/>
      <c r="Y10" s="39"/>
      <c r="Z10" s="39"/>
      <c r="AA10" s="39"/>
      <c r="AB10" s="39"/>
      <c r="AC10" s="39"/>
      <c r="AD10" s="39"/>
      <c r="AE10" s="39"/>
      <c r="AF10"/>
    </row>
    <row r="11" spans="1:34" x14ac:dyDescent="0.25">
      <c r="B11" s="10" t="s">
        <v>163</v>
      </c>
      <c r="C11" s="11" t="str">
        <f>B4</f>
        <v>Bayern Munchen</v>
      </c>
      <c r="D11" s="12" t="s">
        <v>7</v>
      </c>
      <c r="E11" s="13" t="str">
        <f>B5</f>
        <v>Juventus</v>
      </c>
      <c r="F11" s="14">
        <v>1</v>
      </c>
      <c r="G11" s="12" t="s">
        <v>7</v>
      </c>
      <c r="H11" s="14">
        <v>0</v>
      </c>
      <c r="I11" s="12"/>
      <c r="J11" s="6">
        <f>IF(F11="","",IF(F11&gt;H11,3,IF(F11=H11,1,0)))</f>
        <v>3</v>
      </c>
      <c r="K11" s="6">
        <f>IF(H11="","",IF(H11&gt;F11,3,IF(H11=F11,1,0)))</f>
        <v>0</v>
      </c>
      <c r="M11" s="10" t="s">
        <v>163</v>
      </c>
      <c r="N11" s="11" t="str">
        <f>M4</f>
        <v>Bayern Munchen</v>
      </c>
      <c r="O11" s="12" t="s">
        <v>7</v>
      </c>
      <c r="P11" s="13" t="str">
        <f>M5</f>
        <v>Juventus</v>
      </c>
      <c r="Q11" s="14"/>
      <c r="R11" s="12" t="s">
        <v>7</v>
      </c>
      <c r="S11" s="14"/>
      <c r="T11" s="12"/>
      <c r="U11" s="6" t="str">
        <f>IF(Q11="","",IF(Q11&gt;S11,3,IF(Q11=S11,1,0)))</f>
        <v/>
      </c>
      <c r="V11" s="6" t="str">
        <f>IF(S11="","",IF(S11&gt;Q11,3,IF(S11=Q11,1,0)))</f>
        <v/>
      </c>
      <c r="X11"/>
      <c r="Y11" s="39"/>
      <c r="Z11" s="39"/>
      <c r="AA11" s="39"/>
      <c r="AB11" s="39"/>
      <c r="AC11" s="39"/>
      <c r="AD11" s="39"/>
      <c r="AE11" s="39"/>
      <c r="AF11"/>
      <c r="AG11" s="15"/>
    </row>
    <row r="12" spans="1:34" x14ac:dyDescent="0.25">
      <c r="B12" s="16" t="s">
        <v>164</v>
      </c>
      <c r="C12" s="11" t="str">
        <f>B6</f>
        <v>Feyenoord</v>
      </c>
      <c r="D12" s="12" t="s">
        <v>7</v>
      </c>
      <c r="E12" s="13" t="str">
        <f>B7</f>
        <v>Chelsea</v>
      </c>
      <c r="F12" s="14">
        <v>1</v>
      </c>
      <c r="G12" s="12" t="s">
        <v>7</v>
      </c>
      <c r="H12" s="14">
        <v>0</v>
      </c>
      <c r="I12" s="12"/>
      <c r="J12" s="6">
        <f t="shared" ref="J12:J16" si="2">IF(F12="","",IF(F12&gt;H12,3,IF(F12=H12,1,0)))</f>
        <v>3</v>
      </c>
      <c r="K12" s="6">
        <f t="shared" ref="K12:K16" si="3">IF(H12="","",IF(H12&gt;F12,3,IF(H12=F12,1,0)))</f>
        <v>0</v>
      </c>
      <c r="M12" s="16" t="s">
        <v>164</v>
      </c>
      <c r="N12" s="11" t="str">
        <f>M6</f>
        <v>Ajax</v>
      </c>
      <c r="O12" s="12" t="s">
        <v>7</v>
      </c>
      <c r="P12" s="13" t="str">
        <f>M7</f>
        <v>Manchester United</v>
      </c>
      <c r="Q12" s="14"/>
      <c r="R12" s="12" t="s">
        <v>7</v>
      </c>
      <c r="S12" s="14"/>
      <c r="T12" s="12"/>
      <c r="U12" s="6" t="str">
        <f t="shared" ref="U12:U16" si="4">IF(Q12="","",IF(Q12&gt;S12,3,IF(Q12=S12,1,0)))</f>
        <v/>
      </c>
      <c r="V12" s="6" t="str">
        <f t="shared" ref="V12:V16" si="5">IF(S12="","",IF(S12&gt;Q12,3,IF(S12=Q12,1,0)))</f>
        <v/>
      </c>
      <c r="X12" s="37" t="str">
        <f>M2</f>
        <v>Poule MB-AA</v>
      </c>
      <c r="Y12" s="36" t="s">
        <v>80</v>
      </c>
      <c r="Z12" s="36" t="s">
        <v>81</v>
      </c>
      <c r="AA12" s="36" t="s">
        <v>82</v>
      </c>
      <c r="AB12" s="36" t="s">
        <v>4</v>
      </c>
      <c r="AC12" s="36" t="s">
        <v>83</v>
      </c>
      <c r="AD12" s="36" t="s">
        <v>84</v>
      </c>
      <c r="AE12" s="36" t="s">
        <v>85</v>
      </c>
      <c r="AF12" s="36" t="s">
        <v>86</v>
      </c>
      <c r="AG12" s="36" t="s">
        <v>87</v>
      </c>
      <c r="AH12" s="36" t="s">
        <v>5</v>
      </c>
    </row>
    <row r="13" spans="1:34" x14ac:dyDescent="0.25">
      <c r="B13" s="16" t="s">
        <v>165</v>
      </c>
      <c r="C13" s="11" t="str">
        <f>B4</f>
        <v>Bayern Munchen</v>
      </c>
      <c r="D13" s="12" t="s">
        <v>7</v>
      </c>
      <c r="E13" s="13" t="str">
        <f>B6</f>
        <v>Feyenoord</v>
      </c>
      <c r="F13" s="14">
        <v>0</v>
      </c>
      <c r="G13" s="17" t="s">
        <v>7</v>
      </c>
      <c r="H13" s="14">
        <v>0</v>
      </c>
      <c r="I13" s="12"/>
      <c r="J13" s="6">
        <f t="shared" si="2"/>
        <v>1</v>
      </c>
      <c r="K13" s="6">
        <f t="shared" si="3"/>
        <v>1</v>
      </c>
      <c r="M13" s="16" t="s">
        <v>165</v>
      </c>
      <c r="N13" s="11" t="str">
        <f>M4</f>
        <v>Bayern Munchen</v>
      </c>
      <c r="O13" s="12" t="s">
        <v>7</v>
      </c>
      <c r="P13" s="13" t="str">
        <f>M6</f>
        <v>Ajax</v>
      </c>
      <c r="Q13" s="14"/>
      <c r="R13" s="17" t="s">
        <v>7</v>
      </c>
      <c r="S13" s="14"/>
      <c r="T13" s="12"/>
      <c r="U13" s="6" t="str">
        <f t="shared" si="4"/>
        <v/>
      </c>
      <c r="V13" s="6" t="str">
        <f t="shared" si="5"/>
        <v/>
      </c>
      <c r="X13" s="27" t="str">
        <f>M4</f>
        <v>Bayern Munchen</v>
      </c>
      <c r="Y13" s="6" t="str">
        <f>U11</f>
        <v/>
      </c>
      <c r="Z13" s="6" t="str">
        <f>U13</f>
        <v/>
      </c>
      <c r="AA13" s="6" t="str">
        <f>V15</f>
        <v/>
      </c>
      <c r="AB13" s="28">
        <f>SUM(Y13:AA13)</f>
        <v>0</v>
      </c>
      <c r="AC13" s="6">
        <f>SUMIF(N11:N16,X13,Q11:Q16)+SUMIF(P11:P16,X13,S11:S16)</f>
        <v>0</v>
      </c>
      <c r="AD13" s="6">
        <f>SUMIF(N11:N16,X13,S11:S16)+SUMIF(P11:P16,X13,Q11:Q16)</f>
        <v>0</v>
      </c>
      <c r="AE13" s="6">
        <f>SUMPRODUCT((N11:N16=X13)*(U11:U16=3))+SUMPRODUCT((P11:P16=X13)*(V11:V16=3))</f>
        <v>0</v>
      </c>
      <c r="AF13" s="6">
        <f>SUMPRODUCT((N11:N16=X13)*(U11:U16=1))+SUMPRODUCT((P11:P16=X13)*(V11:V16=1))</f>
        <v>0</v>
      </c>
      <c r="AG13" s="6">
        <f>SUMPRODUCT((N11:N16=X13)*(U11:U16=0))+SUMPRODUCT((P11:P16=X13)*(V11:V16=0))</f>
        <v>0</v>
      </c>
      <c r="AH13" s="29">
        <f>RANK(AB13,AB13:AB16,0)</f>
        <v>1</v>
      </c>
    </row>
    <row r="14" spans="1:34" x14ac:dyDescent="0.25">
      <c r="B14" s="16" t="s">
        <v>166</v>
      </c>
      <c r="C14" s="11" t="str">
        <f>B5</f>
        <v>Juventus</v>
      </c>
      <c r="D14" s="12" t="s">
        <v>7</v>
      </c>
      <c r="E14" s="13" t="str">
        <f>B7</f>
        <v>Chelsea</v>
      </c>
      <c r="F14" s="14">
        <v>5</v>
      </c>
      <c r="G14" s="12" t="s">
        <v>7</v>
      </c>
      <c r="H14" s="14">
        <v>0</v>
      </c>
      <c r="I14" s="12"/>
      <c r="J14" s="6">
        <f t="shared" si="2"/>
        <v>3</v>
      </c>
      <c r="K14" s="6">
        <f t="shared" si="3"/>
        <v>0</v>
      </c>
      <c r="M14" s="16" t="s">
        <v>166</v>
      </c>
      <c r="N14" s="11" t="str">
        <f>M5</f>
        <v>Juventus</v>
      </c>
      <c r="O14" s="12" t="s">
        <v>7</v>
      </c>
      <c r="P14" s="13" t="str">
        <f>M7</f>
        <v>Manchester United</v>
      </c>
      <c r="Q14" s="14"/>
      <c r="R14" s="12" t="s">
        <v>7</v>
      </c>
      <c r="S14" s="14"/>
      <c r="T14" s="12"/>
      <c r="U14" s="6" t="str">
        <f t="shared" si="4"/>
        <v/>
      </c>
      <c r="V14" s="6" t="str">
        <f t="shared" si="5"/>
        <v/>
      </c>
      <c r="X14" s="27" t="str">
        <f t="shared" ref="X14:X16" si="6">M5</f>
        <v>Juventus</v>
      </c>
      <c r="Y14" s="6" t="str">
        <f>V11</f>
        <v/>
      </c>
      <c r="Z14" s="6" t="str">
        <f>U14</f>
        <v/>
      </c>
      <c r="AA14" s="6" t="str">
        <f>U16</f>
        <v/>
      </c>
      <c r="AB14" s="28">
        <f t="shared" ref="AB14:AB16" si="7">SUM(Y14:AA14)</f>
        <v>0</v>
      </c>
      <c r="AC14" s="6">
        <f>SUMIF(N11:N16,X14,Q11:Q16)+SUMIF(P11:P16,X14,S11:S16)</f>
        <v>0</v>
      </c>
      <c r="AD14" s="6">
        <f>SUMIF(N11:N16,X14,S11:S16)+SUMIF(P11:P16,X14,Q11:Q16)</f>
        <v>0</v>
      </c>
      <c r="AE14" s="6">
        <f>SUMPRODUCT((N11:N16=X14)*(U11:U16=3))+SUMPRODUCT((P11:P16=X14)*(V11:V16=3))</f>
        <v>0</v>
      </c>
      <c r="AF14" s="6">
        <f>SUMPRODUCT((N11:N16=X14)*(U11:U16=1))+SUMPRODUCT((P11:P16=X14)*(V11:V16=1))</f>
        <v>0</v>
      </c>
      <c r="AG14" s="6">
        <f>SUMPRODUCT((N11:N16=X14)*(U11:U16=0))+SUMPRODUCT((P11:P16=X14)*(V11:V16=0))</f>
        <v>0</v>
      </c>
      <c r="AH14" s="29">
        <f>RANK(AB14,AB13:AB16,0)</f>
        <v>1</v>
      </c>
    </row>
    <row r="15" spans="1:34" x14ac:dyDescent="0.25">
      <c r="B15" s="16" t="s">
        <v>167</v>
      </c>
      <c r="C15" s="11" t="str">
        <f>B7</f>
        <v>Chelsea</v>
      </c>
      <c r="D15" s="12" t="s">
        <v>7</v>
      </c>
      <c r="E15" s="13" t="str">
        <f>B4</f>
        <v>Bayern Munchen</v>
      </c>
      <c r="F15" s="14">
        <v>0</v>
      </c>
      <c r="G15" s="12" t="s">
        <v>7</v>
      </c>
      <c r="H15" s="14">
        <v>1</v>
      </c>
      <c r="I15" s="12"/>
      <c r="J15" s="6">
        <f t="shared" si="2"/>
        <v>0</v>
      </c>
      <c r="K15" s="6">
        <f t="shared" si="3"/>
        <v>3</v>
      </c>
      <c r="M15" s="16" t="s">
        <v>167</v>
      </c>
      <c r="N15" s="11" t="str">
        <f>M7</f>
        <v>Manchester United</v>
      </c>
      <c r="O15" s="12" t="s">
        <v>7</v>
      </c>
      <c r="P15" s="13" t="str">
        <f>M4</f>
        <v>Bayern Munchen</v>
      </c>
      <c r="Q15" s="14"/>
      <c r="R15" s="12" t="s">
        <v>7</v>
      </c>
      <c r="S15" s="14"/>
      <c r="T15" s="12"/>
      <c r="U15" s="6" t="str">
        <f t="shared" si="4"/>
        <v/>
      </c>
      <c r="V15" s="6" t="str">
        <f t="shared" si="5"/>
        <v/>
      </c>
      <c r="X15" s="27" t="str">
        <f t="shared" si="6"/>
        <v>Ajax</v>
      </c>
      <c r="Y15" s="6" t="str">
        <f>U12</f>
        <v/>
      </c>
      <c r="Z15" s="6" t="str">
        <f>V13</f>
        <v/>
      </c>
      <c r="AA15" s="6" t="str">
        <f>V16</f>
        <v/>
      </c>
      <c r="AB15" s="28">
        <f t="shared" si="7"/>
        <v>0</v>
      </c>
      <c r="AC15" s="6">
        <f>SUMIF(N11:N16,X15,Q11:Q16)+SUMIF(P11:P16,X15,S11:S16)</f>
        <v>0</v>
      </c>
      <c r="AD15" s="6">
        <f>SUMIF(N11:N16,X15,S11:S16)+SUMIF(P11:P16,X15,Q11:Q16)</f>
        <v>0</v>
      </c>
      <c r="AE15" s="6">
        <f>SUMPRODUCT((N11:N16=X15)*(U11:U16=3))+SUMPRODUCT((P11:P16=X15)*(V11:V16=3))</f>
        <v>0</v>
      </c>
      <c r="AF15" s="6">
        <f>SUMPRODUCT((N11:N16=X15)*(U11:U16=1))+SUMPRODUCT((P11:P16=X15)*(V11:V16=1))</f>
        <v>0</v>
      </c>
      <c r="AG15" s="6">
        <f>SUMPRODUCT((N11:N16=X15)*(U11:U16=0))+SUMPRODUCT((P11:P16=X15)*(V11:V16=0))</f>
        <v>0</v>
      </c>
      <c r="AH15" s="29">
        <f>RANK(AB15,AB13:AB16,0)</f>
        <v>1</v>
      </c>
    </row>
    <row r="16" spans="1:34" ht="15" customHeight="1" x14ac:dyDescent="0.25">
      <c r="B16" s="16" t="s">
        <v>168</v>
      </c>
      <c r="C16" s="11" t="str">
        <f>B5</f>
        <v>Juventus</v>
      </c>
      <c r="D16" s="12" t="s">
        <v>7</v>
      </c>
      <c r="E16" s="13" t="str">
        <f>B6</f>
        <v>Feyenoord</v>
      </c>
      <c r="F16" s="14">
        <v>2</v>
      </c>
      <c r="G16" s="12" t="s">
        <v>7</v>
      </c>
      <c r="H16" s="14">
        <v>0</v>
      </c>
      <c r="I16" s="12"/>
      <c r="J16" s="6">
        <f t="shared" si="2"/>
        <v>3</v>
      </c>
      <c r="K16" s="6">
        <f t="shared" si="3"/>
        <v>0</v>
      </c>
      <c r="M16" s="16" t="s">
        <v>168</v>
      </c>
      <c r="N16" s="11" t="str">
        <f>M5</f>
        <v>Juventus</v>
      </c>
      <c r="O16" s="12" t="s">
        <v>7</v>
      </c>
      <c r="P16" s="13" t="str">
        <f>M6</f>
        <v>Ajax</v>
      </c>
      <c r="Q16" s="14"/>
      <c r="R16" s="12" t="s">
        <v>7</v>
      </c>
      <c r="S16" s="14"/>
      <c r="T16" s="12"/>
      <c r="U16" s="6" t="str">
        <f t="shared" si="4"/>
        <v/>
      </c>
      <c r="V16" s="6" t="str">
        <f t="shared" si="5"/>
        <v/>
      </c>
      <c r="X16" s="27" t="str">
        <f t="shared" si="6"/>
        <v>Manchester United</v>
      </c>
      <c r="Y16" s="6" t="str">
        <f>V12</f>
        <v/>
      </c>
      <c r="Z16" s="6" t="str">
        <f>V14</f>
        <v/>
      </c>
      <c r="AA16" s="6" t="str">
        <f>U15</f>
        <v/>
      </c>
      <c r="AB16" s="28">
        <f t="shared" si="7"/>
        <v>0</v>
      </c>
      <c r="AC16" s="6">
        <f>SUMIF(N11:N16,X16,Q11:Q16)+SUMIF(P11:P16,X16,S11:S16)</f>
        <v>0</v>
      </c>
      <c r="AD16" s="6">
        <f>SUMIF(N11:N16,X16,S11:S16)+SUMIF(P11:P16,X16,Q11:Q16)</f>
        <v>0</v>
      </c>
      <c r="AE16" s="6">
        <f>SUMPRODUCT((N11:N16=X16)*(U11:U16=3))+SUMPRODUCT((P11:P16=X16)*(V11:V16=3))</f>
        <v>0</v>
      </c>
      <c r="AF16" s="6">
        <f>SUMPRODUCT((N11:N16=X16)*(U11:U16=1))+SUMPRODUCT((P11:P16=X16)*(V11:V16=1))</f>
        <v>0</v>
      </c>
      <c r="AG16" s="6">
        <f>SUMPRODUCT((N11:N16=X16)*(U11:U16=0))+SUMPRODUCT((P11:P16=X16)*(V11:V16=0))</f>
        <v>0</v>
      </c>
      <c r="AH16" s="29">
        <f>RANK(AB16,AB13:AB16,0)</f>
        <v>1</v>
      </c>
    </row>
    <row r="19" spans="2:34" x14ac:dyDescent="0.25">
      <c r="B19" s="2" t="s">
        <v>242</v>
      </c>
      <c r="M19" s="2" t="s">
        <v>243</v>
      </c>
    </row>
    <row r="20" spans="2:34" x14ac:dyDescent="0.25">
      <c r="X20" s="37" t="str">
        <f>B19</f>
        <v>Poule MB-B</v>
      </c>
      <c r="Y20" s="36" t="s">
        <v>80</v>
      </c>
      <c r="Z20" s="36" t="s">
        <v>81</v>
      </c>
      <c r="AA20" s="36" t="s">
        <v>82</v>
      </c>
      <c r="AB20" s="36" t="s">
        <v>4</v>
      </c>
      <c r="AC20" s="36" t="s">
        <v>83</v>
      </c>
      <c r="AD20" s="36" t="s">
        <v>84</v>
      </c>
      <c r="AE20" s="36" t="s">
        <v>85</v>
      </c>
      <c r="AF20" s="36" t="s">
        <v>86</v>
      </c>
      <c r="AG20" s="36" t="s">
        <v>87</v>
      </c>
      <c r="AH20" s="36" t="s">
        <v>5</v>
      </c>
    </row>
    <row r="21" spans="2:34" x14ac:dyDescent="0.25">
      <c r="B21" s="4" t="s">
        <v>110</v>
      </c>
      <c r="C21" s="55" t="s">
        <v>99</v>
      </c>
      <c r="M21" s="1" t="str">
        <f>X6</f>
        <v>Feyenoord</v>
      </c>
      <c r="N21" s="4" t="s">
        <v>99</v>
      </c>
      <c r="X21" s="27" t="str">
        <f>B21</f>
        <v>PSV</v>
      </c>
      <c r="Y21" s="6">
        <f>J28</f>
        <v>0</v>
      </c>
      <c r="Z21" s="6">
        <f>J30</f>
        <v>0</v>
      </c>
      <c r="AA21" s="6">
        <f>K32</f>
        <v>1</v>
      </c>
      <c r="AB21" s="28">
        <f>SUM(Y21:AA21)</f>
        <v>1</v>
      </c>
      <c r="AC21" s="6">
        <f>SUMIF(C28:C33,X21,F28:F33)+SUMIF(E28:E33,X21,H28:H33)</f>
        <v>2</v>
      </c>
      <c r="AD21" s="6">
        <f>SUMIF(C28:C33,X21,H28:H33)+SUMIF(E28:E33,X21,F28:F33)</f>
        <v>7</v>
      </c>
      <c r="AE21" s="6">
        <f>SUMPRODUCT((C28:C33=X21)*(J28:J33=3))+SUMPRODUCT((E28:E33=X21)*(K28:K33=3))</f>
        <v>0</v>
      </c>
      <c r="AF21" s="6">
        <f>SUMPRODUCT((C28:C33=X21)*(J28:J33=1))+SUMPRODUCT((E28:E33=X21)*(K28:K33=1))</f>
        <v>1</v>
      </c>
      <c r="AG21" s="6">
        <f>SUMPRODUCT((C28:C33=X21)*(J28:J33=0))+SUMPRODUCT((E28:E33=X21)*(K28:K33=0))</f>
        <v>2</v>
      </c>
      <c r="AH21" s="29">
        <f>RANK(AB21,AB21:AB24,0)</f>
        <v>4</v>
      </c>
    </row>
    <row r="22" spans="2:34" x14ac:dyDescent="0.25">
      <c r="B22" s="4" t="s">
        <v>98</v>
      </c>
      <c r="C22" s="55" t="s">
        <v>99</v>
      </c>
      <c r="M22" s="1" t="str">
        <f>X7</f>
        <v>Chelsea</v>
      </c>
      <c r="N22" s="4" t="s">
        <v>239</v>
      </c>
      <c r="X22" s="27" t="str">
        <f t="shared" ref="X22:X24" si="8">B22</f>
        <v>Ajax</v>
      </c>
      <c r="Y22" s="6">
        <f>K28</f>
        <v>3</v>
      </c>
      <c r="Z22" s="6">
        <f>J31</f>
        <v>3</v>
      </c>
      <c r="AA22" s="6">
        <f>J33</f>
        <v>3</v>
      </c>
      <c r="AB22" s="28">
        <f t="shared" ref="AB22:AB24" si="9">SUM(Y22:AA22)</f>
        <v>9</v>
      </c>
      <c r="AC22" s="6">
        <f>SUMIF(C28:C33,X22,F28:F33)+SUMIF(E28:E33,X22,H28:H33)</f>
        <v>5</v>
      </c>
      <c r="AD22" s="6">
        <f>SUMIF(C28:C33,X22,H28:H33)+SUMIF(E28:E33,X22,F28:F33)</f>
        <v>0</v>
      </c>
      <c r="AE22" s="6">
        <f>SUMPRODUCT((C28:C33=X22)*(J28:J33=3))+SUMPRODUCT((E28:E33=X22)*(K28:K33=3))</f>
        <v>3</v>
      </c>
      <c r="AF22" s="6">
        <f>SUMPRODUCT((C28:C33=X22)*(J28:J33=1))+SUMPRODUCT((E28:E33=X22)*(K28:K33=1))</f>
        <v>0</v>
      </c>
      <c r="AG22" s="6">
        <f>SUMPRODUCT((C28:C33=X22)*(J28:J33=0))+SUMPRODUCT((E28:E33=X22)*(K28:K33=0))</f>
        <v>0</v>
      </c>
      <c r="AH22" s="29">
        <f>RANK(AB22,AB21:AB24,0)</f>
        <v>1</v>
      </c>
    </row>
    <row r="23" spans="2:34" x14ac:dyDescent="0.25">
      <c r="B23" s="4" t="s">
        <v>121</v>
      </c>
      <c r="C23" s="55" t="s">
        <v>104</v>
      </c>
      <c r="M23" s="1" t="str">
        <f>X23</f>
        <v>Inter Milan</v>
      </c>
      <c r="N23" s="4" t="s">
        <v>104</v>
      </c>
      <c r="X23" s="27" t="str">
        <f t="shared" si="8"/>
        <v>Inter Milan</v>
      </c>
      <c r="Y23" s="6">
        <f>J29</f>
        <v>0</v>
      </c>
      <c r="Z23" s="6">
        <f>K30</f>
        <v>3</v>
      </c>
      <c r="AA23" s="6">
        <f>K33</f>
        <v>0</v>
      </c>
      <c r="AB23" s="28">
        <f t="shared" si="9"/>
        <v>3</v>
      </c>
      <c r="AC23" s="6">
        <f>SUMIF(C28:C33,X23,F28:F33)+SUMIF(E28:E33,X23,H28:H33)</f>
        <v>4</v>
      </c>
      <c r="AD23" s="6">
        <f>SUMIF(C28:C33,X23,H28:H33)+SUMIF(E28:E33,X23,F28:F33)</f>
        <v>3</v>
      </c>
      <c r="AE23" s="6">
        <f>SUMPRODUCT((C28:C33=X23)*(J28:J33=3))+SUMPRODUCT((E28:E33=X23)*(K28:K33=3))</f>
        <v>1</v>
      </c>
      <c r="AF23" s="6">
        <f>SUMPRODUCT((C28:C33=X23)*(J28:J33=1))+SUMPRODUCT((E28:E33=X23)*(K28:K33=1))</f>
        <v>0</v>
      </c>
      <c r="AG23" s="6">
        <f>SUMPRODUCT((C28:C33=X23)*(J28:J33=0))+SUMPRODUCT((E28:E33=X23)*(K28:K33=0))</f>
        <v>2</v>
      </c>
      <c r="AH23" s="29">
        <f>RANK(AB23,AB21:AB24,0)</f>
        <v>3</v>
      </c>
    </row>
    <row r="24" spans="2:34" x14ac:dyDescent="0.25">
      <c r="B24" s="4" t="s">
        <v>100</v>
      </c>
      <c r="C24" s="55" t="s">
        <v>239</v>
      </c>
      <c r="M24" s="1" t="str">
        <f>X21</f>
        <v>PSV</v>
      </c>
      <c r="N24" s="4" t="s">
        <v>99</v>
      </c>
      <c r="X24" s="27" t="str">
        <f t="shared" si="8"/>
        <v>Manchester United</v>
      </c>
      <c r="Y24" s="6">
        <f>K29</f>
        <v>3</v>
      </c>
      <c r="Z24" s="6">
        <f>K31</f>
        <v>0</v>
      </c>
      <c r="AA24" s="6">
        <f>J32</f>
        <v>1</v>
      </c>
      <c r="AB24" s="28">
        <f t="shared" si="9"/>
        <v>4</v>
      </c>
      <c r="AC24" s="6">
        <f>SUMIF(C28:C33,X24,F28:F33)+SUMIF(E28:E33,X24,H28:H33)</f>
        <v>2</v>
      </c>
      <c r="AD24" s="6">
        <f>SUMIF(C28:C33,X24,H28:H33)+SUMIF(E28:E33,X24,F28:F33)</f>
        <v>3</v>
      </c>
      <c r="AE24" s="6">
        <f>SUMPRODUCT((C28:C33=X24)*(J28:J33=3))+SUMPRODUCT((E28:E33=X24)*(K28:K33=3))</f>
        <v>1</v>
      </c>
      <c r="AF24" s="6">
        <f>SUMPRODUCT((C28:C33=X24)*(J28:J33=1))+SUMPRODUCT((E28:E33=X24)*(K28:K33=1))</f>
        <v>1</v>
      </c>
      <c r="AG24" s="6">
        <f>SUMPRODUCT((C28:C33=X24)*(J28:J33=0))+SUMPRODUCT((E28:E33=X24)*(K28:K33=0))</f>
        <v>1</v>
      </c>
      <c r="AH24" s="29">
        <f>RANK(AB24,AB21:AB24,0)</f>
        <v>2</v>
      </c>
    </row>
    <row r="25" spans="2:34" x14ac:dyDescent="0.25">
      <c r="B25" s="4"/>
      <c r="C25" s="5"/>
      <c r="M25" s="4"/>
      <c r="N25" s="5"/>
      <c r="X25"/>
      <c r="Y25" s="39"/>
      <c r="Z25" s="39"/>
      <c r="AA25" s="39"/>
      <c r="AB25" s="39"/>
      <c r="AC25" s="39"/>
      <c r="AD25" s="39"/>
      <c r="AE25" s="39"/>
      <c r="AF25" s="30"/>
    </row>
    <row r="26" spans="2:34" x14ac:dyDescent="0.25">
      <c r="B26" s="2" t="s">
        <v>208</v>
      </c>
      <c r="M26" s="2" t="s">
        <v>210</v>
      </c>
      <c r="X26"/>
      <c r="Y26" s="39"/>
      <c r="Z26" s="39"/>
      <c r="AA26" s="39"/>
      <c r="AB26" s="39"/>
      <c r="AC26" s="39"/>
      <c r="AD26" s="39"/>
      <c r="AE26" s="39"/>
      <c r="AF26"/>
    </row>
    <row r="27" spans="2:34" x14ac:dyDescent="0.25">
      <c r="B27" s="8"/>
      <c r="C27" s="8"/>
      <c r="D27" s="38"/>
      <c r="E27" s="8"/>
      <c r="F27" s="73" t="s">
        <v>5</v>
      </c>
      <c r="G27" s="74"/>
      <c r="H27" s="74"/>
      <c r="I27" s="8"/>
      <c r="J27" s="75" t="s">
        <v>4</v>
      </c>
      <c r="K27" s="73"/>
      <c r="M27" s="8"/>
      <c r="N27" s="8"/>
      <c r="O27" s="38"/>
      <c r="P27" s="8"/>
      <c r="Q27" s="73" t="s">
        <v>5</v>
      </c>
      <c r="R27" s="74"/>
      <c r="S27" s="74"/>
      <c r="T27" s="8"/>
      <c r="U27" s="75" t="s">
        <v>4</v>
      </c>
      <c r="V27" s="73"/>
      <c r="X27"/>
      <c r="Y27" s="39"/>
      <c r="Z27" s="39"/>
      <c r="AA27" s="39"/>
      <c r="AB27" s="39"/>
      <c r="AC27" s="39"/>
      <c r="AD27" s="39"/>
      <c r="AE27" s="39"/>
      <c r="AF27"/>
    </row>
    <row r="28" spans="2:34" x14ac:dyDescent="0.25">
      <c r="B28" s="16" t="s">
        <v>169</v>
      </c>
      <c r="C28" s="11" t="str">
        <f>B21</f>
        <v>PSV</v>
      </c>
      <c r="D28" s="12" t="s">
        <v>7</v>
      </c>
      <c r="E28" s="13" t="str">
        <f>B22</f>
        <v>Ajax</v>
      </c>
      <c r="F28" s="14">
        <v>0</v>
      </c>
      <c r="G28" s="12" t="s">
        <v>7</v>
      </c>
      <c r="H28" s="14">
        <v>2</v>
      </c>
      <c r="I28" s="12"/>
      <c r="J28" s="6">
        <f>IF(F28="","",IF(F28&gt;H28,3,IF(F28=H28,1,0)))</f>
        <v>0</v>
      </c>
      <c r="K28" s="6">
        <f>IF(H28="","",IF(H28&gt;F28,3,IF(H28=F28,1,0)))</f>
        <v>3</v>
      </c>
      <c r="M28" s="10" t="s">
        <v>157</v>
      </c>
      <c r="N28" s="11" t="str">
        <f>M21</f>
        <v>Feyenoord</v>
      </c>
      <c r="O28" s="12" t="s">
        <v>7</v>
      </c>
      <c r="P28" s="13" t="str">
        <f>M22</f>
        <v>Chelsea</v>
      </c>
      <c r="Q28" s="14"/>
      <c r="R28" s="12" t="s">
        <v>7</v>
      </c>
      <c r="S28" s="14"/>
      <c r="T28" s="12"/>
      <c r="U28" s="6" t="str">
        <f>IF(Q28="","",IF(Q28&gt;S28,3,IF(Q28=S28,1,0)))</f>
        <v/>
      </c>
      <c r="V28" s="6" t="str">
        <f>IF(S28="","",IF(S28&gt;Q28,3,IF(S28=Q28,1,0)))</f>
        <v/>
      </c>
      <c r="X28"/>
      <c r="Y28" s="39"/>
      <c r="Z28" s="39"/>
      <c r="AA28" s="39"/>
      <c r="AB28" s="39"/>
      <c r="AC28" s="39"/>
      <c r="AD28" s="39"/>
      <c r="AE28" s="39"/>
      <c r="AF28"/>
      <c r="AG28" s="15"/>
    </row>
    <row r="29" spans="2:34" x14ac:dyDescent="0.25">
      <c r="B29" s="16" t="s">
        <v>170</v>
      </c>
      <c r="C29" s="11" t="str">
        <f>B23</f>
        <v>Inter Milan</v>
      </c>
      <c r="D29" s="12" t="s">
        <v>7</v>
      </c>
      <c r="E29" s="13" t="str">
        <f>B24</f>
        <v>Manchester United</v>
      </c>
      <c r="F29" s="14">
        <v>0</v>
      </c>
      <c r="G29" s="12" t="s">
        <v>7</v>
      </c>
      <c r="H29" s="14">
        <v>1</v>
      </c>
      <c r="I29" s="12"/>
      <c r="J29" s="6">
        <f t="shared" ref="J29:J33" si="10">IF(F29="","",IF(F29&gt;H29,3,IF(F29=H29,1,0)))</f>
        <v>0</v>
      </c>
      <c r="K29" s="6">
        <f t="shared" ref="K29:K33" si="11">IF(H29="","",IF(H29&gt;F29,3,IF(H29=F29,1,0)))</f>
        <v>3</v>
      </c>
      <c r="M29" s="16" t="s">
        <v>158</v>
      </c>
      <c r="N29" s="11" t="str">
        <f>M23</f>
        <v>Inter Milan</v>
      </c>
      <c r="O29" s="12" t="s">
        <v>7</v>
      </c>
      <c r="P29" s="13" t="str">
        <f>M24</f>
        <v>PSV</v>
      </c>
      <c r="Q29" s="14"/>
      <c r="R29" s="12" t="s">
        <v>7</v>
      </c>
      <c r="S29" s="14"/>
      <c r="T29" s="12"/>
      <c r="U29" s="6" t="str">
        <f t="shared" ref="U29:U33" si="12">IF(Q29="","",IF(Q29&gt;S29,3,IF(Q29=S29,1,0)))</f>
        <v/>
      </c>
      <c r="V29" s="6" t="str">
        <f t="shared" ref="V29:V33" si="13">IF(S29="","",IF(S29&gt;Q29,3,IF(S29=Q29,1,0)))</f>
        <v/>
      </c>
      <c r="X29" s="37" t="str">
        <f>M19</f>
        <v>Poule MB-BB</v>
      </c>
      <c r="Y29" s="36" t="s">
        <v>80</v>
      </c>
      <c r="Z29" s="36" t="s">
        <v>81</v>
      </c>
      <c r="AA29" s="36" t="s">
        <v>82</v>
      </c>
      <c r="AB29" s="36" t="s">
        <v>4</v>
      </c>
      <c r="AC29" s="36" t="s">
        <v>83</v>
      </c>
      <c r="AD29" s="36" t="s">
        <v>84</v>
      </c>
      <c r="AE29" s="36" t="s">
        <v>85</v>
      </c>
      <c r="AF29" s="36" t="s">
        <v>86</v>
      </c>
      <c r="AG29" s="36" t="s">
        <v>87</v>
      </c>
      <c r="AH29" s="36" t="s">
        <v>5</v>
      </c>
    </row>
    <row r="30" spans="2:34" x14ac:dyDescent="0.25">
      <c r="B30" s="16" t="s">
        <v>171</v>
      </c>
      <c r="C30" s="11" t="str">
        <f>B21</f>
        <v>PSV</v>
      </c>
      <c r="D30" s="12" t="s">
        <v>7</v>
      </c>
      <c r="E30" s="13" t="str">
        <f>B23</f>
        <v>Inter Milan</v>
      </c>
      <c r="F30" s="14">
        <v>1</v>
      </c>
      <c r="G30" s="17" t="s">
        <v>7</v>
      </c>
      <c r="H30" s="14">
        <v>4</v>
      </c>
      <c r="I30" s="12"/>
      <c r="J30" s="6">
        <f t="shared" si="10"/>
        <v>0</v>
      </c>
      <c r="K30" s="6">
        <f t="shared" si="11"/>
        <v>3</v>
      </c>
      <c r="M30" s="16" t="s">
        <v>159</v>
      </c>
      <c r="N30" s="11" t="str">
        <f>M21</f>
        <v>Feyenoord</v>
      </c>
      <c r="O30" s="12" t="s">
        <v>7</v>
      </c>
      <c r="P30" s="13" t="str">
        <f>M23</f>
        <v>Inter Milan</v>
      </c>
      <c r="Q30" s="14"/>
      <c r="R30" s="17" t="s">
        <v>7</v>
      </c>
      <c r="S30" s="14"/>
      <c r="T30" s="12"/>
      <c r="U30" s="6" t="str">
        <f t="shared" si="12"/>
        <v/>
      </c>
      <c r="V30" s="6" t="str">
        <f t="shared" si="13"/>
        <v/>
      </c>
      <c r="X30" s="27" t="str">
        <f>M21</f>
        <v>Feyenoord</v>
      </c>
      <c r="Y30" s="6" t="str">
        <f>U28</f>
        <v/>
      </c>
      <c r="Z30" s="6" t="str">
        <f>U30</f>
        <v/>
      </c>
      <c r="AA30" s="6" t="str">
        <f>V32</f>
        <v/>
      </c>
      <c r="AB30" s="28">
        <f>SUM(Y30:AA30)</f>
        <v>0</v>
      </c>
      <c r="AC30" s="6">
        <f>SUMIF(N28:N33,X30,Q28:Q33)+SUMIF(P28:P33,X30,S28:S33)</f>
        <v>0</v>
      </c>
      <c r="AD30" s="6">
        <f>SUMIF(N28:N33,X30,S28:S33)+SUMIF(P28:P33,X30,Q28:Q33)</f>
        <v>0</v>
      </c>
      <c r="AE30" s="6">
        <f>SUMPRODUCT((N28:N33=X30)*(U28:U33=3))+SUMPRODUCT((P28:P33=X30)*(V28:V33=3))</f>
        <v>0</v>
      </c>
      <c r="AF30" s="6">
        <f>SUMPRODUCT((N28:N33=X30)*(U28:U33=1))+SUMPRODUCT((P28:P33=X30)*(V28:V33=1))</f>
        <v>0</v>
      </c>
      <c r="AG30" s="6">
        <f>SUMPRODUCT((N28:N33=X30)*(U28:U33=0))+SUMPRODUCT((P28:P33=X30)*(V28:V33=0))</f>
        <v>0</v>
      </c>
      <c r="AH30" s="29">
        <f>RANK(AB30,AB30:AB33,0)</f>
        <v>1</v>
      </c>
    </row>
    <row r="31" spans="2:34" x14ac:dyDescent="0.25">
      <c r="B31" s="16" t="s">
        <v>172</v>
      </c>
      <c r="C31" s="11" t="str">
        <f>B22</f>
        <v>Ajax</v>
      </c>
      <c r="D31" s="12" t="s">
        <v>7</v>
      </c>
      <c r="E31" s="13" t="str">
        <f>B24</f>
        <v>Manchester United</v>
      </c>
      <c r="F31" s="14">
        <v>2</v>
      </c>
      <c r="G31" s="12" t="s">
        <v>7</v>
      </c>
      <c r="H31" s="14">
        <v>0</v>
      </c>
      <c r="I31" s="12"/>
      <c r="J31" s="6">
        <f t="shared" si="10"/>
        <v>3</v>
      </c>
      <c r="K31" s="6">
        <f t="shared" si="11"/>
        <v>0</v>
      </c>
      <c r="M31" s="16" t="s">
        <v>160</v>
      </c>
      <c r="N31" s="11" t="str">
        <f>M22</f>
        <v>Chelsea</v>
      </c>
      <c r="O31" s="12" t="s">
        <v>7</v>
      </c>
      <c r="P31" s="13" t="str">
        <f>M24</f>
        <v>PSV</v>
      </c>
      <c r="Q31" s="14"/>
      <c r="R31" s="12" t="s">
        <v>7</v>
      </c>
      <c r="S31" s="14"/>
      <c r="T31" s="12"/>
      <c r="U31" s="6" t="str">
        <f t="shared" si="12"/>
        <v/>
      </c>
      <c r="V31" s="6" t="str">
        <f t="shared" si="13"/>
        <v/>
      </c>
      <c r="X31" s="27" t="str">
        <f t="shared" ref="X31:X33" si="14">M22</f>
        <v>Chelsea</v>
      </c>
      <c r="Y31" s="6" t="str">
        <f>V28</f>
        <v/>
      </c>
      <c r="Z31" s="6" t="str">
        <f>U31</f>
        <v/>
      </c>
      <c r="AA31" s="6" t="str">
        <f>U33</f>
        <v/>
      </c>
      <c r="AB31" s="28">
        <f t="shared" ref="AB31:AB33" si="15">SUM(Y31:AA31)</f>
        <v>0</v>
      </c>
      <c r="AC31" s="6">
        <f>SUMIF(N28:N33,X31,Q28:Q33)+SUMIF(P28:P33,X31,S28:S33)</f>
        <v>0</v>
      </c>
      <c r="AD31" s="6">
        <f>SUMIF(N28:N33,X31,S28:S33)+SUMIF(P28:P33,X31,Q28:Q33)</f>
        <v>0</v>
      </c>
      <c r="AE31" s="6">
        <f>SUMPRODUCT((N28:N33=X31)*(U28:U33=3))+SUMPRODUCT((P28:P33=X31)*(V28:V33=3))</f>
        <v>0</v>
      </c>
      <c r="AF31" s="6">
        <f>SUMPRODUCT((N28:N33=X31)*(U28:U33=1))+SUMPRODUCT((P28:P33=X31)*(V28:V33=1))</f>
        <v>0</v>
      </c>
      <c r="AG31" s="6">
        <f>SUMPRODUCT((N28:N33=X31)*(U28:U33=0))+SUMPRODUCT((P28:P33=X31)*(V28:V33=0))</f>
        <v>0</v>
      </c>
      <c r="AH31" s="29">
        <f>RANK(AB31,AB30:AB33,0)</f>
        <v>1</v>
      </c>
    </row>
    <row r="32" spans="2:34" x14ac:dyDescent="0.25">
      <c r="B32" s="16" t="s">
        <v>173</v>
      </c>
      <c r="C32" s="11" t="str">
        <f>B24</f>
        <v>Manchester United</v>
      </c>
      <c r="D32" s="12" t="s">
        <v>7</v>
      </c>
      <c r="E32" s="13" t="str">
        <f>B21</f>
        <v>PSV</v>
      </c>
      <c r="F32" s="14">
        <v>1</v>
      </c>
      <c r="G32" s="12" t="s">
        <v>7</v>
      </c>
      <c r="H32" s="14">
        <v>1</v>
      </c>
      <c r="I32" s="12"/>
      <c r="J32" s="6">
        <f t="shared" si="10"/>
        <v>1</v>
      </c>
      <c r="K32" s="6">
        <f t="shared" si="11"/>
        <v>1</v>
      </c>
      <c r="M32" s="16" t="s">
        <v>161</v>
      </c>
      <c r="N32" s="11" t="str">
        <f>M24</f>
        <v>PSV</v>
      </c>
      <c r="O32" s="12" t="s">
        <v>7</v>
      </c>
      <c r="P32" s="13" t="str">
        <f>M21</f>
        <v>Feyenoord</v>
      </c>
      <c r="Q32" s="14"/>
      <c r="R32" s="12" t="s">
        <v>7</v>
      </c>
      <c r="S32" s="14"/>
      <c r="T32" s="12"/>
      <c r="U32" s="6" t="str">
        <f t="shared" si="12"/>
        <v/>
      </c>
      <c r="V32" s="6" t="str">
        <f t="shared" si="13"/>
        <v/>
      </c>
      <c r="X32" s="27" t="str">
        <f t="shared" si="14"/>
        <v>Inter Milan</v>
      </c>
      <c r="Y32" s="6" t="str">
        <f>U29</f>
        <v/>
      </c>
      <c r="Z32" s="6" t="str">
        <f>V30</f>
        <v/>
      </c>
      <c r="AA32" s="6" t="str">
        <f>V33</f>
        <v/>
      </c>
      <c r="AB32" s="28">
        <f t="shared" si="15"/>
        <v>0</v>
      </c>
      <c r="AC32" s="6">
        <f>SUMIF(N28:N33,X32,Q28:Q33)+SUMIF(P28:P33,X32,S28:S33)</f>
        <v>0</v>
      </c>
      <c r="AD32" s="6">
        <f>SUMIF(N28:N33,X32,S28:S33)+SUMIF(P28:P33,X32,Q28:Q33)</f>
        <v>0</v>
      </c>
      <c r="AE32" s="6">
        <f>SUMPRODUCT((N28:N33=X32)*(U28:U33=3))+SUMPRODUCT((P28:P33=X32)*(V28:V33=3))</f>
        <v>0</v>
      </c>
      <c r="AF32" s="6">
        <f>SUMPRODUCT((N28:N33=X32)*(U28:U33=1))+SUMPRODUCT((P28:P33=X32)*(V28:V33=1))</f>
        <v>0</v>
      </c>
      <c r="AG32" s="6">
        <f>SUMPRODUCT((N28:N33=X32)*(U28:U33=0))+SUMPRODUCT((P28:P33=X32)*(V28:V33=0))</f>
        <v>0</v>
      </c>
      <c r="AH32" s="29">
        <f>RANK(AB32,AB30:AB33,0)</f>
        <v>1</v>
      </c>
    </row>
    <row r="33" spans="2:34" x14ac:dyDescent="0.25">
      <c r="B33" s="16" t="s">
        <v>174</v>
      </c>
      <c r="C33" s="11" t="str">
        <f>B22</f>
        <v>Ajax</v>
      </c>
      <c r="D33" s="12" t="s">
        <v>7</v>
      </c>
      <c r="E33" s="13" t="str">
        <f>B23</f>
        <v>Inter Milan</v>
      </c>
      <c r="F33" s="14">
        <v>1</v>
      </c>
      <c r="G33" s="12" t="s">
        <v>7</v>
      </c>
      <c r="H33" s="14">
        <v>0</v>
      </c>
      <c r="I33" s="12"/>
      <c r="J33" s="6">
        <f t="shared" si="10"/>
        <v>3</v>
      </c>
      <c r="K33" s="6">
        <f t="shared" si="11"/>
        <v>0</v>
      </c>
      <c r="M33" s="16" t="s">
        <v>162</v>
      </c>
      <c r="N33" s="11" t="str">
        <f>M22</f>
        <v>Chelsea</v>
      </c>
      <c r="O33" s="12" t="s">
        <v>7</v>
      </c>
      <c r="P33" s="13" t="str">
        <f>M23</f>
        <v>Inter Milan</v>
      </c>
      <c r="Q33" s="14"/>
      <c r="R33" s="12" t="s">
        <v>7</v>
      </c>
      <c r="S33" s="14"/>
      <c r="T33" s="12"/>
      <c r="U33" s="6" t="str">
        <f t="shared" si="12"/>
        <v/>
      </c>
      <c r="V33" s="6" t="str">
        <f t="shared" si="13"/>
        <v/>
      </c>
      <c r="X33" s="27" t="str">
        <f t="shared" si="14"/>
        <v>PSV</v>
      </c>
      <c r="Y33" s="6" t="str">
        <f>V29</f>
        <v/>
      </c>
      <c r="Z33" s="6" t="str">
        <f>V31</f>
        <v/>
      </c>
      <c r="AA33" s="6" t="str">
        <f>U32</f>
        <v/>
      </c>
      <c r="AB33" s="28">
        <f t="shared" si="15"/>
        <v>0</v>
      </c>
      <c r="AC33" s="6">
        <f>SUMIF(N28:N33,X33,Q28:Q33)+SUMIF(P28:P33,X33,S28:S33)</f>
        <v>0</v>
      </c>
      <c r="AD33" s="6">
        <f>SUMIF(N28:N33,X33,S28:S33)+SUMIF(P28:P33,X33,Q28:Q33)</f>
        <v>0</v>
      </c>
      <c r="AE33" s="6">
        <f>SUMPRODUCT((N28:N33=X33)*(U28:U33=3))+SUMPRODUCT((P28:P33=X33)*(V28:V33=3))</f>
        <v>0</v>
      </c>
      <c r="AF33" s="6">
        <f>SUMPRODUCT((N28:N33=X33)*(U28:U33=1))+SUMPRODUCT((P28:P33=X33)*(V28:V33=1))</f>
        <v>0</v>
      </c>
      <c r="AG33" s="6">
        <f>SUMPRODUCT((N28:N33=X33)*(U28:U33=0))+SUMPRODUCT((P28:P33=X33)*(V28:V33=0))</f>
        <v>0</v>
      </c>
      <c r="AH33" s="29">
        <f>RANK(AB33,AB30:AB33,0)</f>
        <v>1</v>
      </c>
    </row>
    <row r="45" spans="2:34" x14ac:dyDescent="0.25">
      <c r="D45" s="1"/>
      <c r="F45" s="76"/>
      <c r="G45" s="76"/>
      <c r="H45" s="76"/>
      <c r="Q45" s="76"/>
      <c r="R45" s="76"/>
      <c r="S45" s="76"/>
      <c r="T45" s="40"/>
      <c r="U45" s="40"/>
      <c r="V45" s="40"/>
    </row>
    <row r="46" spans="2:34" x14ac:dyDescent="0.25">
      <c r="D46" s="1"/>
      <c r="G46" s="40"/>
      <c r="R46" s="40"/>
    </row>
    <row r="47" spans="2:34" x14ac:dyDescent="0.25">
      <c r="D47" s="1"/>
      <c r="G47" s="40"/>
      <c r="R47" s="40"/>
    </row>
    <row r="48" spans="2:34" x14ac:dyDescent="0.25">
      <c r="D48" s="1"/>
      <c r="G48" s="40"/>
      <c r="R48" s="40"/>
    </row>
    <row r="49" spans="4:18" x14ac:dyDescent="0.25">
      <c r="D49" s="1"/>
      <c r="G49" s="40"/>
      <c r="R49" s="40"/>
    </row>
    <row r="50" spans="4:18" x14ac:dyDescent="0.25">
      <c r="D50" s="1"/>
      <c r="G50" s="40"/>
      <c r="R50" s="40"/>
    </row>
    <row r="51" spans="4:18" x14ac:dyDescent="0.25">
      <c r="D51" s="1"/>
      <c r="G51" s="40"/>
      <c r="R51" s="40"/>
    </row>
    <row r="52" spans="4:18" x14ac:dyDescent="0.25">
      <c r="D52" s="1"/>
      <c r="G52" s="40"/>
      <c r="R52" s="40"/>
    </row>
    <row r="53" spans="4:18" x14ac:dyDescent="0.25">
      <c r="D53" s="1"/>
      <c r="G53" s="40"/>
      <c r="R53" s="40"/>
    </row>
    <row r="54" spans="4:18" x14ac:dyDescent="0.25">
      <c r="D54" s="1"/>
      <c r="G54" s="40"/>
      <c r="R54" s="40"/>
    </row>
    <row r="55" spans="4:18" x14ac:dyDescent="0.25">
      <c r="D55" s="1"/>
      <c r="G55" s="40"/>
      <c r="R55" s="40"/>
    </row>
  </sheetData>
  <mergeCells count="12">
    <mergeCell ref="U27:V27"/>
    <mergeCell ref="F45:H45"/>
    <mergeCell ref="Q45:S45"/>
    <mergeCell ref="F27:H27"/>
    <mergeCell ref="J27:K27"/>
    <mergeCell ref="Q27:S27"/>
    <mergeCell ref="U10:V10"/>
    <mergeCell ref="C1:E1"/>
    <mergeCell ref="N1:P1"/>
    <mergeCell ref="F10:H10"/>
    <mergeCell ref="J10:K10"/>
    <mergeCell ref="Q10:S10"/>
  </mergeCells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55"/>
  <sheetViews>
    <sheetView zoomScale="80" zoomScaleNormal="80" workbookViewId="0">
      <selection activeCell="E41" sqref="E41"/>
    </sheetView>
  </sheetViews>
  <sheetFormatPr defaultRowHeight="15" x14ac:dyDescent="0.2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50" bestFit="1" customWidth="1"/>
    <col min="5" max="5" width="20.28515625" style="1" bestFit="1" customWidth="1"/>
    <col min="6" max="6" width="3.28515625" style="1" customWidth="1"/>
    <col min="7" max="7" width="1.5703125" style="1" bestFit="1" customWidth="1"/>
    <col min="8" max="8" width="3.5703125" style="1" customWidth="1"/>
    <col min="9" max="9" width="3.42578125" style="1" customWidth="1"/>
    <col min="10" max="11" width="5.140625" style="1" customWidth="1"/>
    <col min="12" max="12" width="9.140625" style="1"/>
    <col min="13" max="13" width="17.85546875" style="1" bestFit="1" customWidth="1"/>
    <col min="14" max="14" width="20.28515625" style="1" bestFit="1" customWidth="1"/>
    <col min="15" max="15" width="1.5703125" style="50" bestFit="1" customWidth="1"/>
    <col min="16" max="16" width="20.28515625" style="1" bestFit="1" customWidth="1"/>
    <col min="17" max="17" width="4.85546875" style="1" customWidth="1"/>
    <col min="18" max="18" width="1.5703125" style="1" bestFit="1" customWidth="1"/>
    <col min="19" max="19" width="4.5703125" style="1" customWidth="1"/>
    <col min="20" max="22" width="4.28515625" style="1" customWidth="1"/>
    <col min="23" max="23" width="9.140625" style="1"/>
    <col min="24" max="24" width="17.85546875" style="1" bestFit="1" customWidth="1"/>
    <col min="25" max="16384" width="9.140625" style="1"/>
  </cols>
  <sheetData>
    <row r="1" spans="1:36" s="8" customFormat="1" x14ac:dyDescent="0.25">
      <c r="B1" s="22"/>
      <c r="C1" s="71" t="s">
        <v>0</v>
      </c>
      <c r="D1" s="72"/>
      <c r="E1" s="72"/>
      <c r="F1" s="22"/>
      <c r="G1" s="22"/>
      <c r="H1" s="22"/>
      <c r="M1" s="22"/>
      <c r="N1" s="71" t="s">
        <v>1</v>
      </c>
      <c r="O1" s="72"/>
      <c r="P1" s="72"/>
      <c r="Q1" s="22"/>
      <c r="R1" s="22"/>
      <c r="S1" s="22"/>
      <c r="T1" s="22"/>
      <c r="U1" s="22"/>
      <c r="V1" s="22"/>
      <c r="AD1" s="35" t="s">
        <v>89</v>
      </c>
    </row>
    <row r="2" spans="1:36" x14ac:dyDescent="0.25">
      <c r="B2" s="2" t="s">
        <v>233</v>
      </c>
      <c r="M2" s="2"/>
    </row>
    <row r="3" spans="1:36" x14ac:dyDescent="0.25">
      <c r="X3" s="37" t="str">
        <f>B2</f>
        <v>Poule A-A</v>
      </c>
      <c r="Y3" s="36" t="s">
        <v>80</v>
      </c>
      <c r="Z3" s="36" t="s">
        <v>81</v>
      </c>
      <c r="AA3" s="36" t="s">
        <v>82</v>
      </c>
      <c r="AB3" s="36" t="s">
        <v>88</v>
      </c>
      <c r="AC3" s="36" t="s">
        <v>215</v>
      </c>
      <c r="AD3" s="36" t="s">
        <v>4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87</v>
      </c>
      <c r="AJ3" s="36" t="s">
        <v>5</v>
      </c>
    </row>
    <row r="4" spans="1:36" x14ac:dyDescent="0.25">
      <c r="A4" s="1">
        <v>1</v>
      </c>
      <c r="B4" s="4" t="s">
        <v>237</v>
      </c>
      <c r="C4" s="55" t="s">
        <v>102</v>
      </c>
      <c r="N4" s="5"/>
      <c r="X4" s="27" t="str">
        <f>B4</f>
        <v>Hannover  96</v>
      </c>
      <c r="Y4" s="6" t="str">
        <f>J15</f>
        <v/>
      </c>
      <c r="Z4" s="6" t="str">
        <f>J18</f>
        <v/>
      </c>
      <c r="AA4" s="6" t="str">
        <f>U15</f>
        <v/>
      </c>
      <c r="AB4" s="6" t="str">
        <f>U19</f>
        <v/>
      </c>
      <c r="AC4" s="6" t="str">
        <f>U22</f>
        <v/>
      </c>
      <c r="AD4" s="28">
        <f>SUM(Y4:AA4)</f>
        <v>0</v>
      </c>
      <c r="AE4" s="6">
        <f>SUMIF(C15:C20,X4,F15:F20)+SUMIF(E15:E20,X4,H15:H20)</f>
        <v>0</v>
      </c>
      <c r="AF4" s="6">
        <f>SUMIF(C15:C20,X4,H15:H20)+SUMIF(E15:E20,X4,F15:F20)</f>
        <v>0</v>
      </c>
      <c r="AG4" s="6">
        <f>SUMPRODUCT((C15:C20=X4)*(J15:J20=3))+SUMPRODUCT((E15:E20=X4)*(K15:K20=3))</f>
        <v>0</v>
      </c>
      <c r="AH4" s="6">
        <f>SUMPRODUCT((C15:C20=X4)*(J15:J20=1))+SUMPRODUCT((E15:E20=X4)*(K15:K20=1))</f>
        <v>0</v>
      </c>
      <c r="AI4" s="6">
        <f>SUMPRODUCT((C15:C20=X4)*(J15:J20=0))+SUMPRODUCT((E15:E20=X4)*(K15:K20=0))</f>
        <v>0</v>
      </c>
      <c r="AJ4" s="29">
        <f>RANK(AD4,AD4:AD7,0)</f>
        <v>1</v>
      </c>
    </row>
    <row r="5" spans="1:36" x14ac:dyDescent="0.25">
      <c r="A5" s="1">
        <v>2</v>
      </c>
      <c r="B5" s="4" t="s">
        <v>127</v>
      </c>
      <c r="C5" s="55" t="s">
        <v>102</v>
      </c>
      <c r="N5" s="5"/>
      <c r="X5" s="27" t="str">
        <f t="shared" ref="X5:X9" si="0">B5</f>
        <v>RB Leipzig</v>
      </c>
      <c r="Y5" s="6" t="str">
        <f>K15</f>
        <v/>
      </c>
      <c r="Z5" s="6" t="str">
        <f>J19</f>
        <v/>
      </c>
      <c r="AA5" s="6" t="str">
        <f>V16</f>
        <v/>
      </c>
      <c r="AB5" s="6" t="str">
        <f>V18</f>
        <v/>
      </c>
      <c r="AC5" s="6" t="str">
        <f>U23</f>
        <v/>
      </c>
      <c r="AD5" s="28">
        <f t="shared" ref="AD5:AD9" si="1">SUM(Y5:AA5)</f>
        <v>0</v>
      </c>
      <c r="AE5" s="6">
        <f>SUMIF(C15:C20,X5,F15:F20)+SUMIF(E15:E20,X5,H15:H20)</f>
        <v>0</v>
      </c>
      <c r="AF5" s="6">
        <f>SUMIF(C15:C20,X5,H15:H20)+SUMIF(E15:E20,X5,F15:F20)</f>
        <v>0</v>
      </c>
      <c r="AG5" s="6">
        <f>SUMPRODUCT((C15:C20=X5)*(J15:J20=3))+SUMPRODUCT((E15:E20=X5)*(K15:K20=3))</f>
        <v>0</v>
      </c>
      <c r="AH5" s="6">
        <f>SUMPRODUCT((C15:C20=X5)*(J15:J20=1))+SUMPRODUCT((E15:E20=X5)*(K15:K20=1))</f>
        <v>0</v>
      </c>
      <c r="AI5" s="6">
        <f>SUMPRODUCT((C15:C20=X5)*(J15:J20=0))+SUMPRODUCT((E15:E20=X5)*(K15:K20=0))</f>
        <v>0</v>
      </c>
      <c r="AJ5" s="29">
        <f>RANK(AD5,AD4:AD7,0)</f>
        <v>1</v>
      </c>
    </row>
    <row r="6" spans="1:36" x14ac:dyDescent="0.25">
      <c r="A6" s="1">
        <v>3</v>
      </c>
      <c r="B6" s="4" t="s">
        <v>126</v>
      </c>
      <c r="C6" s="55" t="s">
        <v>104</v>
      </c>
      <c r="N6" s="5"/>
      <c r="X6" s="27" t="str">
        <f t="shared" si="0"/>
        <v>Lazio Roma</v>
      </c>
      <c r="Y6" s="6" t="str">
        <f>J16</f>
        <v/>
      </c>
      <c r="Z6" s="6" t="str">
        <f>K18</f>
        <v/>
      </c>
      <c r="AA6" s="6" t="str">
        <f>U17</f>
        <v/>
      </c>
      <c r="AB6" s="6" t="str">
        <f>U20</f>
        <v/>
      </c>
      <c r="AC6" s="6" t="str">
        <f>V23</f>
        <v/>
      </c>
      <c r="AD6" s="28">
        <f t="shared" si="1"/>
        <v>0</v>
      </c>
      <c r="AE6" s="6">
        <f>SUMIF(C15:C20,X6,F15:F20)+SUMIF(E15:E20,X6,H15:H20)</f>
        <v>0</v>
      </c>
      <c r="AF6" s="6">
        <f>SUMIF(C15:C20,X6,H15:H20)+SUMIF(E15:E20,X6,F15:F20)</f>
        <v>0</v>
      </c>
      <c r="AG6" s="6">
        <f>SUMPRODUCT((C15:C20=X6)*(J15:J20=3))+SUMPRODUCT((E15:E20=X6)*(K15:K20=3))</f>
        <v>0</v>
      </c>
      <c r="AH6" s="6">
        <f>SUMPRODUCT((C15:C20=X6)*(J15:J20=1))+SUMPRODUCT((E15:E20=X6)*(K15:K20=1))</f>
        <v>0</v>
      </c>
      <c r="AI6" s="6">
        <f>SUMPRODUCT((C15:C20=X6)*(J15:J20=0))+SUMPRODUCT((E15:E20=X6)*(K15:K20=0))</f>
        <v>0</v>
      </c>
      <c r="AJ6" s="29">
        <f>RANK(AD6,AD4:AD7,0)</f>
        <v>1</v>
      </c>
    </row>
    <row r="7" spans="1:36" x14ac:dyDescent="0.25">
      <c r="A7" s="1">
        <v>4</v>
      </c>
      <c r="B7" s="4" t="s">
        <v>118</v>
      </c>
      <c r="C7" s="55" t="s">
        <v>104</v>
      </c>
      <c r="N7" s="5"/>
      <c r="X7" s="27" t="str">
        <f t="shared" si="0"/>
        <v>AC Milan</v>
      </c>
      <c r="Y7" s="6" t="str">
        <f>K16</f>
        <v/>
      </c>
      <c r="Z7" s="6" t="str">
        <f>J20</f>
        <v/>
      </c>
      <c r="AA7" s="6" t="str">
        <f>V15</f>
        <v/>
      </c>
      <c r="AB7" s="6" t="str">
        <f>U18</f>
        <v/>
      </c>
      <c r="AC7" s="6" t="str">
        <f>V21</f>
        <v/>
      </c>
      <c r="AD7" s="28">
        <f t="shared" si="1"/>
        <v>0</v>
      </c>
      <c r="AE7" s="6">
        <f>SUMIF(C15:C20,X7,F15:F20)+SUMIF(E15:E20,X7,H15:H20)</f>
        <v>0</v>
      </c>
      <c r="AF7" s="6">
        <f>SUMIF(C15:C20,X7,H15:H20)+SUMIF(E15:E20,X7,F15:F20)</f>
        <v>0</v>
      </c>
      <c r="AG7" s="6">
        <f>SUMPRODUCT((C15:C20=X7)*(J15:J20=3))+SUMPRODUCT((E15:E20=X7)*(K15:K20=3))</f>
        <v>0</v>
      </c>
      <c r="AH7" s="6">
        <f>SUMPRODUCT((C15:C20=X7)*(J15:J20=1))+SUMPRODUCT((E15:E20=X7)*(K15:K20=1))</f>
        <v>0</v>
      </c>
      <c r="AI7" s="6">
        <f>SUMPRODUCT((C15:C20=X7)*(J15:J20=0))+SUMPRODUCT((E15:E20=X7)*(K15:K20=0))</f>
        <v>0</v>
      </c>
      <c r="AJ7" s="29">
        <f>RANK(AD7,AD4:AD7,0)</f>
        <v>1</v>
      </c>
    </row>
    <row r="8" spans="1:36" x14ac:dyDescent="0.25">
      <c r="A8" s="1">
        <v>5</v>
      </c>
      <c r="B8" s="4" t="s">
        <v>146</v>
      </c>
      <c r="C8" s="55" t="s">
        <v>101</v>
      </c>
      <c r="M8" s="4"/>
      <c r="N8" s="5"/>
      <c r="X8" s="27" t="str">
        <f t="shared" si="0"/>
        <v>Crystal Palace</v>
      </c>
      <c r="Y8" s="6" t="str">
        <f>J17</f>
        <v/>
      </c>
      <c r="Z8" s="6" t="str">
        <f>K19</f>
        <v/>
      </c>
      <c r="AA8" s="6" t="str">
        <f>V17</f>
        <v/>
      </c>
      <c r="AB8" s="6" t="str">
        <f>V19</f>
        <v/>
      </c>
      <c r="AC8" s="6" t="str">
        <f>U21</f>
        <v/>
      </c>
      <c r="AD8" s="28">
        <f t="shared" si="1"/>
        <v>0</v>
      </c>
      <c r="AE8" s="6">
        <f t="shared" ref="AE8:AE9" si="2">SUMIF(C16:C21,X8,F16:F21)+SUMIF(E16:E21,X8,H16:H21)</f>
        <v>0</v>
      </c>
      <c r="AF8" s="6">
        <f t="shared" ref="AF8:AF9" si="3">SUMIF(C16:C21,X8,H16:H21)+SUMIF(E16:E21,X8,F16:F21)</f>
        <v>0</v>
      </c>
      <c r="AG8" s="6">
        <f t="shared" ref="AG8:AG9" si="4">SUMPRODUCT((C16:C21=X8)*(J16:J21=3))+SUMPRODUCT((E16:E21=X8)*(K16:K21=3))</f>
        <v>0</v>
      </c>
      <c r="AH8" s="6">
        <f t="shared" ref="AH8:AH9" si="5">SUMPRODUCT((C16:C21=X8)*(J16:J21=1))+SUMPRODUCT((E16:E21=X8)*(K16:K21=1))</f>
        <v>0</v>
      </c>
      <c r="AI8" s="6">
        <f t="shared" ref="AI8:AI9" si="6">SUMPRODUCT((C16:C21=X8)*(J16:J21=0))+SUMPRODUCT((E16:E21=X8)*(K16:K21=0))</f>
        <v>0</v>
      </c>
      <c r="AJ8" s="29">
        <f t="shared" ref="AJ8:AJ9" si="7">RANK(AD8,AD5:AD8,0)</f>
        <v>1</v>
      </c>
    </row>
    <row r="9" spans="1:36" x14ac:dyDescent="0.25">
      <c r="A9" s="1">
        <v>6</v>
      </c>
      <c r="B9" s="4" t="s">
        <v>238</v>
      </c>
      <c r="C9" s="55" t="s">
        <v>101</v>
      </c>
      <c r="X9" s="27" t="str">
        <f t="shared" si="0"/>
        <v>New Castle</v>
      </c>
      <c r="Y9" s="6" t="str">
        <f>K17</f>
        <v/>
      </c>
      <c r="Z9" s="6" t="str">
        <f>K20</f>
        <v/>
      </c>
      <c r="AA9" s="6" t="str">
        <f>U16</f>
        <v/>
      </c>
      <c r="AB9" s="6" t="str">
        <f>V20</f>
        <v/>
      </c>
      <c r="AC9" s="6" t="str">
        <f>V22</f>
        <v/>
      </c>
      <c r="AD9" s="28">
        <f t="shared" si="1"/>
        <v>0</v>
      </c>
      <c r="AE9" s="6">
        <f t="shared" si="2"/>
        <v>0</v>
      </c>
      <c r="AF9" s="6">
        <f t="shared" si="3"/>
        <v>0</v>
      </c>
      <c r="AG9" s="6">
        <f t="shared" si="4"/>
        <v>0</v>
      </c>
      <c r="AH9" s="6">
        <f t="shared" si="5"/>
        <v>0</v>
      </c>
      <c r="AI9" s="6">
        <f t="shared" si="6"/>
        <v>0</v>
      </c>
      <c r="AJ9" s="29">
        <f t="shared" si="7"/>
        <v>1</v>
      </c>
    </row>
    <row r="10" spans="1:36" x14ac:dyDescent="0.25">
      <c r="X10"/>
      <c r="Y10" s="48"/>
      <c r="Z10" s="48"/>
      <c r="AA10" s="48"/>
      <c r="AB10" s="48"/>
      <c r="AC10" s="48"/>
      <c r="AD10" s="48"/>
      <c r="AE10" s="48"/>
      <c r="AF10" s="48"/>
      <c r="AG10" s="48"/>
      <c r="AH10"/>
    </row>
    <row r="11" spans="1:36" x14ac:dyDescent="0.25">
      <c r="X11"/>
      <c r="Y11" s="48"/>
      <c r="Z11" s="48"/>
      <c r="AA11" s="48"/>
      <c r="AB11" s="48"/>
      <c r="AC11" s="48"/>
      <c r="AD11" s="48"/>
      <c r="AE11" s="48"/>
      <c r="AF11" s="48"/>
      <c r="AG11" s="48"/>
      <c r="AH11"/>
      <c r="AI11" s="15"/>
    </row>
    <row r="13" spans="1:36" x14ac:dyDescent="0.25">
      <c r="B13" s="2" t="s">
        <v>203</v>
      </c>
      <c r="M13" s="46" t="s">
        <v>231</v>
      </c>
    </row>
    <row r="14" spans="1:36" x14ac:dyDescent="0.25">
      <c r="B14" s="8"/>
      <c r="C14" s="8"/>
      <c r="D14" s="47"/>
      <c r="E14" s="8"/>
      <c r="F14" s="73" t="s">
        <v>5</v>
      </c>
      <c r="G14" s="74"/>
      <c r="H14" s="74"/>
      <c r="I14" s="8"/>
      <c r="J14" s="75" t="s">
        <v>4</v>
      </c>
      <c r="K14" s="73"/>
      <c r="M14" s="8"/>
      <c r="N14" s="8"/>
      <c r="O14" s="47"/>
      <c r="P14" s="8"/>
      <c r="Q14" s="47" t="s">
        <v>5</v>
      </c>
      <c r="R14" s="47"/>
      <c r="S14" s="47"/>
      <c r="T14" s="8"/>
      <c r="U14" s="49" t="s">
        <v>4</v>
      </c>
      <c r="V14" s="47"/>
    </row>
    <row r="15" spans="1:36" x14ac:dyDescent="0.25">
      <c r="B15" s="16" t="s">
        <v>245</v>
      </c>
      <c r="C15" s="11" t="str">
        <f>B4</f>
        <v>Hannover  96</v>
      </c>
      <c r="D15" s="12" t="s">
        <v>7</v>
      </c>
      <c r="E15" s="13" t="str">
        <f>B5</f>
        <v>RB Leipzig</v>
      </c>
      <c r="F15" s="14"/>
      <c r="G15" s="12" t="s">
        <v>7</v>
      </c>
      <c r="H15" s="14"/>
      <c r="I15" s="12"/>
      <c r="J15" s="6" t="str">
        <f>IF(F15="","",IF(F15&gt;H15,3,IF(F15=H15,1,0)))</f>
        <v/>
      </c>
      <c r="K15" s="6" t="str">
        <f>IF(H15="","",IF(H15&gt;F15,3,IF(H15=F15,1,0)))</f>
        <v/>
      </c>
      <c r="M15" s="16" t="s">
        <v>216</v>
      </c>
      <c r="N15" s="11" t="str">
        <f>B4</f>
        <v>Hannover  96</v>
      </c>
      <c r="O15" s="12" t="s">
        <v>7</v>
      </c>
      <c r="P15" s="13" t="str">
        <f>B7</f>
        <v>AC Milan</v>
      </c>
      <c r="Q15" s="14"/>
      <c r="R15" s="12" t="s">
        <v>7</v>
      </c>
      <c r="S15" s="14"/>
      <c r="T15" s="12"/>
      <c r="U15" s="6" t="str">
        <f>IF(Q15="","",IF(Q15&gt;S15,3,IF(Q15=S15,1,0)))</f>
        <v/>
      </c>
      <c r="V15" s="6" t="str">
        <f>IF(S15="","",IF(S15&gt;Q15,3,IF(S15=Q15,1,0)))</f>
        <v/>
      </c>
    </row>
    <row r="16" spans="1:36" ht="15" customHeight="1" x14ac:dyDescent="0.25">
      <c r="B16" s="16" t="s">
        <v>246</v>
      </c>
      <c r="C16" s="11" t="str">
        <f>B6</f>
        <v>Lazio Roma</v>
      </c>
      <c r="D16" s="12" t="s">
        <v>7</v>
      </c>
      <c r="E16" s="13" t="str">
        <f>B7</f>
        <v>AC Milan</v>
      </c>
      <c r="F16" s="14"/>
      <c r="G16" s="12" t="s">
        <v>7</v>
      </c>
      <c r="H16" s="14"/>
      <c r="I16" s="12"/>
      <c r="J16" s="6" t="str">
        <f t="shared" ref="J16:J20" si="8">IF(F16="","",IF(F16&gt;H16,3,IF(F16=H16,1,0)))</f>
        <v/>
      </c>
      <c r="K16" s="6" t="str">
        <f t="shared" ref="K16:K20" si="9">IF(H16="","",IF(H16&gt;F16,3,IF(H16=F16,1,0)))</f>
        <v/>
      </c>
      <c r="M16" s="16" t="s">
        <v>217</v>
      </c>
      <c r="N16" s="11" t="str">
        <f>B9</f>
        <v>New Castle</v>
      </c>
      <c r="O16" s="12" t="s">
        <v>7</v>
      </c>
      <c r="P16" s="13" t="str">
        <f>B5</f>
        <v>RB Leipzig</v>
      </c>
      <c r="Q16" s="14"/>
      <c r="R16" s="12" t="s">
        <v>7</v>
      </c>
      <c r="S16" s="14"/>
      <c r="T16" s="12"/>
      <c r="U16" s="6" t="str">
        <f>IF(Q16="","",IF(Q16&gt;S16,3,IF(Q16=S16,1,0)))</f>
        <v/>
      </c>
      <c r="V16" s="6" t="str">
        <f>IF(S16="","",IF(S16&gt;Q16,3,IF(S16=Q16,1,0)))</f>
        <v/>
      </c>
    </row>
    <row r="17" spans="2:22" x14ac:dyDescent="0.25">
      <c r="B17" s="16" t="s">
        <v>247</v>
      </c>
      <c r="C17" s="11" t="str">
        <f>B8</f>
        <v>Crystal Palace</v>
      </c>
      <c r="D17" s="12" t="s">
        <v>7</v>
      </c>
      <c r="E17" s="13" t="str">
        <f>B9</f>
        <v>New Castle</v>
      </c>
      <c r="F17" s="14"/>
      <c r="G17" s="17" t="s">
        <v>7</v>
      </c>
      <c r="H17" s="14"/>
      <c r="I17" s="12"/>
      <c r="J17" s="6" t="str">
        <f t="shared" si="8"/>
        <v/>
      </c>
      <c r="K17" s="6" t="str">
        <f t="shared" si="9"/>
        <v/>
      </c>
      <c r="M17" s="16" t="s">
        <v>218</v>
      </c>
      <c r="N17" s="11" t="str">
        <f>B6</f>
        <v>Lazio Roma</v>
      </c>
      <c r="O17" s="12" t="s">
        <v>7</v>
      </c>
      <c r="P17" s="13" t="str">
        <f>B8</f>
        <v>Crystal Palace</v>
      </c>
      <c r="Q17" s="14"/>
      <c r="R17" s="12" t="s">
        <v>7</v>
      </c>
      <c r="S17" s="14"/>
      <c r="T17" s="12"/>
      <c r="U17" s="6" t="str">
        <f>IF(Q17="","",IF(Q17&gt;S17,3,IF(Q17=S17,1,0)))</f>
        <v/>
      </c>
      <c r="V17" s="6" t="str">
        <f>IF(S17="","",IF(S17&gt;Q17,3,IF(S17=Q17,1,0)))</f>
        <v/>
      </c>
    </row>
    <row r="18" spans="2:22" x14ac:dyDescent="0.25">
      <c r="B18" s="16" t="s">
        <v>248</v>
      </c>
      <c r="C18" s="11" t="str">
        <f>B4</f>
        <v>Hannover  96</v>
      </c>
      <c r="D18" s="12" t="s">
        <v>7</v>
      </c>
      <c r="E18" s="13" t="str">
        <f>B6</f>
        <v>Lazio Roma</v>
      </c>
      <c r="F18" s="14"/>
      <c r="G18" s="12" t="s">
        <v>7</v>
      </c>
      <c r="H18" s="14"/>
      <c r="I18" s="12"/>
      <c r="J18" s="6" t="str">
        <f t="shared" si="8"/>
        <v/>
      </c>
      <c r="K18" s="6" t="str">
        <f t="shared" si="9"/>
        <v/>
      </c>
      <c r="M18" s="16" t="s">
        <v>219</v>
      </c>
      <c r="N18" s="11" t="str">
        <f>B7</f>
        <v>AC Milan</v>
      </c>
      <c r="O18" s="12" t="s">
        <v>7</v>
      </c>
      <c r="P18" s="13" t="str">
        <f>B5</f>
        <v>RB Leipzig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</row>
    <row r="19" spans="2:22" x14ac:dyDescent="0.25">
      <c r="B19" s="16" t="s">
        <v>249</v>
      </c>
      <c r="C19" s="11" t="str">
        <f>B5</f>
        <v>RB Leipzig</v>
      </c>
      <c r="D19" s="12" t="s">
        <v>7</v>
      </c>
      <c r="E19" s="13" t="str">
        <f>B8</f>
        <v>Crystal Palace</v>
      </c>
      <c r="F19" s="14"/>
      <c r="G19" s="12" t="s">
        <v>7</v>
      </c>
      <c r="H19" s="14"/>
      <c r="I19" s="12"/>
      <c r="J19" s="6" t="str">
        <f t="shared" si="8"/>
        <v/>
      </c>
      <c r="K19" s="6" t="str">
        <f t="shared" si="9"/>
        <v/>
      </c>
      <c r="M19" s="16" t="s">
        <v>220</v>
      </c>
      <c r="N19" s="11" t="str">
        <f>B4</f>
        <v>Hannover  96</v>
      </c>
      <c r="O19" s="12" t="s">
        <v>7</v>
      </c>
      <c r="P19" s="13" t="str">
        <f>B8</f>
        <v>Crystal Palace</v>
      </c>
      <c r="Q19" s="14"/>
      <c r="R19" s="12" t="s">
        <v>7</v>
      </c>
      <c r="S19" s="14"/>
      <c r="T19" s="12"/>
      <c r="U19" s="6" t="str">
        <f t="shared" ref="U19:U23" si="10">IF(Q19="","",IF(Q19&gt;S19,3,IF(Q19=S19,1,0)))</f>
        <v/>
      </c>
      <c r="V19" s="6" t="str">
        <f t="shared" ref="V19:V23" si="11">IF(S19="","",IF(S19&gt;Q19,3,IF(S19=Q19,1,0)))</f>
        <v/>
      </c>
    </row>
    <row r="20" spans="2:22" x14ac:dyDescent="0.25">
      <c r="B20" s="16" t="s">
        <v>250</v>
      </c>
      <c r="C20" s="11" t="str">
        <f>B7</f>
        <v>AC Milan</v>
      </c>
      <c r="D20" s="12" t="s">
        <v>7</v>
      </c>
      <c r="E20" s="13" t="str">
        <f>B9</f>
        <v>New Castle</v>
      </c>
      <c r="F20" s="14"/>
      <c r="G20" s="12" t="s">
        <v>7</v>
      </c>
      <c r="H20" s="14"/>
      <c r="I20" s="12"/>
      <c r="J20" s="6" t="str">
        <f t="shared" si="8"/>
        <v/>
      </c>
      <c r="K20" s="6" t="str">
        <f t="shared" si="9"/>
        <v/>
      </c>
      <c r="M20" s="16" t="s">
        <v>221</v>
      </c>
      <c r="N20" s="11" t="str">
        <f>B6</f>
        <v>Lazio Roma</v>
      </c>
      <c r="O20" s="12" t="s">
        <v>7</v>
      </c>
      <c r="P20" s="13" t="str">
        <f>B9</f>
        <v>New Castle</v>
      </c>
      <c r="Q20" s="14"/>
      <c r="R20" s="17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2:22" x14ac:dyDescent="0.25">
      <c r="D21" s="1"/>
      <c r="M21" s="16" t="s">
        <v>222</v>
      </c>
      <c r="N21" s="11" t="str">
        <f>B8</f>
        <v>Crystal Palace</v>
      </c>
      <c r="O21" s="12" t="s">
        <v>7</v>
      </c>
      <c r="P21" s="13" t="str">
        <f>B7</f>
        <v>AC Milan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2" spans="2:22" x14ac:dyDescent="0.25">
      <c r="D22" s="1"/>
      <c r="M22" s="16" t="s">
        <v>223</v>
      </c>
      <c r="N22" s="11" t="str">
        <f>B4</f>
        <v>Hannover  96</v>
      </c>
      <c r="O22" s="12" t="s">
        <v>7</v>
      </c>
      <c r="P22" s="13" t="str">
        <f>B9</f>
        <v>New Castle</v>
      </c>
      <c r="Q22" s="14"/>
      <c r="R22" s="12" t="s">
        <v>7</v>
      </c>
      <c r="S22" s="14"/>
      <c r="T22" s="12"/>
      <c r="U22" s="6" t="str">
        <f t="shared" si="10"/>
        <v/>
      </c>
      <c r="V22" s="6" t="str">
        <f t="shared" si="11"/>
        <v/>
      </c>
    </row>
    <row r="23" spans="2:22" x14ac:dyDescent="0.25">
      <c r="D23" s="1"/>
      <c r="M23" s="16" t="s">
        <v>224</v>
      </c>
      <c r="N23" s="11" t="str">
        <f>B5</f>
        <v>RB Leipzig</v>
      </c>
      <c r="O23" s="12" t="s">
        <v>7</v>
      </c>
      <c r="P23" s="13" t="str">
        <f>B6</f>
        <v>Lazio Roma</v>
      </c>
      <c r="Q23" s="14"/>
      <c r="R23" s="12" t="s">
        <v>7</v>
      </c>
      <c r="S23" s="14"/>
      <c r="T23" s="12"/>
      <c r="U23" s="6" t="str">
        <f t="shared" si="10"/>
        <v/>
      </c>
      <c r="V23" s="6" t="str">
        <f t="shared" si="11"/>
        <v/>
      </c>
    </row>
    <row r="24" spans="2:22" x14ac:dyDescent="0.25">
      <c r="D24" s="1"/>
      <c r="G24" s="50"/>
      <c r="R24" s="50"/>
    </row>
    <row r="25" spans="2:22" x14ac:dyDescent="0.25">
      <c r="D25" s="1"/>
      <c r="G25" s="50"/>
      <c r="R25" s="50"/>
    </row>
    <row r="26" spans="2:22" x14ac:dyDescent="0.25">
      <c r="D26" s="1"/>
      <c r="G26" s="50"/>
      <c r="R26" s="50"/>
    </row>
    <row r="27" spans="2:22" x14ac:dyDescent="0.25">
      <c r="D27" s="1"/>
      <c r="G27" s="50"/>
      <c r="R27" s="50"/>
    </row>
    <row r="28" spans="2:22" x14ac:dyDescent="0.25">
      <c r="D28" s="1"/>
      <c r="G28" s="50"/>
      <c r="R28" s="50"/>
    </row>
    <row r="29" spans="2:22" x14ac:dyDescent="0.25">
      <c r="D29" s="1"/>
      <c r="G29" s="50"/>
      <c r="R29" s="50"/>
    </row>
    <row r="30" spans="2:22" x14ac:dyDescent="0.25">
      <c r="D30" s="1"/>
      <c r="G30" s="50"/>
      <c r="R30" s="50"/>
    </row>
    <row r="31" spans="2:22" x14ac:dyDescent="0.25">
      <c r="D31" s="1"/>
      <c r="G31" s="50"/>
      <c r="R31" s="50"/>
    </row>
    <row r="45" spans="4:22" x14ac:dyDescent="0.25">
      <c r="D45" s="1"/>
      <c r="F45" s="76"/>
      <c r="G45" s="76"/>
      <c r="H45" s="76"/>
      <c r="Q45" s="76"/>
      <c r="R45" s="76"/>
      <c r="S45" s="76"/>
      <c r="T45" s="50"/>
      <c r="U45" s="50"/>
      <c r="V45" s="50"/>
    </row>
    <row r="46" spans="4:22" x14ac:dyDescent="0.25">
      <c r="D46" s="1"/>
      <c r="G46" s="50"/>
      <c r="R46" s="50"/>
    </row>
    <row r="47" spans="4:22" x14ac:dyDescent="0.25">
      <c r="D47" s="1"/>
      <c r="G47" s="50"/>
      <c r="R47" s="50"/>
    </row>
    <row r="48" spans="4:22" x14ac:dyDescent="0.25">
      <c r="D48" s="1"/>
      <c r="G48" s="50"/>
      <c r="R48" s="50"/>
    </row>
    <row r="49" spans="4:18" x14ac:dyDescent="0.25">
      <c r="D49" s="1"/>
      <c r="G49" s="50"/>
      <c r="R49" s="50"/>
    </row>
    <row r="50" spans="4:18" x14ac:dyDescent="0.25">
      <c r="D50" s="1"/>
      <c r="G50" s="50"/>
      <c r="R50" s="50"/>
    </row>
    <row r="51" spans="4:18" x14ac:dyDescent="0.25">
      <c r="D51" s="1"/>
      <c r="G51" s="50"/>
      <c r="R51" s="50"/>
    </row>
    <row r="52" spans="4:18" x14ac:dyDescent="0.25">
      <c r="D52" s="1"/>
      <c r="G52" s="50"/>
      <c r="R52" s="50"/>
    </row>
    <row r="53" spans="4:18" x14ac:dyDescent="0.25">
      <c r="D53" s="1"/>
      <c r="G53" s="50"/>
      <c r="R53" s="50"/>
    </row>
    <row r="54" spans="4:18" x14ac:dyDescent="0.25">
      <c r="D54" s="1"/>
      <c r="G54" s="50"/>
      <c r="R54" s="50"/>
    </row>
    <row r="55" spans="4:18" x14ac:dyDescent="0.25">
      <c r="D55" s="1"/>
      <c r="G55" s="50"/>
      <c r="R55" s="50"/>
    </row>
  </sheetData>
  <mergeCells count="6">
    <mergeCell ref="F45:H45"/>
    <mergeCell ref="Q45:S45"/>
    <mergeCell ref="F14:H14"/>
    <mergeCell ref="J14:K14"/>
    <mergeCell ref="C1:E1"/>
    <mergeCell ref="N1:P1"/>
  </mergeCells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Namen clubs</vt:lpstr>
      <vt:lpstr>JO7</vt:lpstr>
      <vt:lpstr>JO8-9</vt:lpstr>
      <vt:lpstr>JO10-11</vt:lpstr>
      <vt:lpstr>JO-MO-13</vt:lpstr>
      <vt:lpstr>JO15</vt:lpstr>
      <vt:lpstr>JO17</vt:lpstr>
      <vt:lpstr>MO-17 </vt:lpstr>
      <vt:lpstr>JO-19</vt:lpstr>
    </vt:vector>
  </TitlesOfParts>
  <Company>Siem Offshore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Vegt</dc:creator>
  <cp:lastModifiedBy>Theo - Ingrid</cp:lastModifiedBy>
  <cp:lastPrinted>2017-11-14T14:46:08Z</cp:lastPrinted>
  <dcterms:created xsi:type="dcterms:W3CDTF">2017-10-31T14:52:50Z</dcterms:created>
  <dcterms:modified xsi:type="dcterms:W3CDTF">2019-01-14T20:17:10Z</dcterms:modified>
</cp:coreProperties>
</file>